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My Drive\EOTU (Gking2230)\Version 3 (working)\EOTU_Master_Set_Rev3.45 (Solar)\Region 4 Nucleus\"/>
    </mc:Choice>
  </mc:AlternateContent>
  <xr:revisionPtr revIDLastSave="0" documentId="8_{D0329E7E-4D00-4E3A-98C0-20686976B051}" xr6:coauthVersionLast="47" xr6:coauthVersionMax="47" xr10:uidLastSave="{00000000-0000-0000-0000-000000000000}"/>
  <bookViews>
    <workbookView xWindow="-120" yWindow="-120" windowWidth="24240" windowHeight="13020" tabRatio="522" xr2:uid="{A4D8BCAC-2692-40B3-B79D-CD1AD5A289E6}"/>
  </bookViews>
  <sheets>
    <sheet name="EOTU_Nucleus_byElement_Z1_Z10_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87" i="1" l="1"/>
  <c r="P1378" i="1"/>
  <c r="P1386" i="1"/>
  <c r="P1385" i="1"/>
  <c r="P1384" i="1"/>
  <c r="P1383" i="1"/>
  <c r="P1382" i="1"/>
  <c r="P1381" i="1"/>
  <c r="P1380" i="1"/>
  <c r="P1379" i="1"/>
  <c r="P1377" i="1"/>
  <c r="P1388" i="1"/>
  <c r="P1373" i="1"/>
  <c r="P1372" i="1"/>
  <c r="P1371" i="1"/>
  <c r="P1324" i="1"/>
  <c r="P1325" i="1"/>
  <c r="P1326" i="1"/>
  <c r="P1323" i="1"/>
  <c r="P1322" i="1"/>
  <c r="P1321" i="1"/>
  <c r="P1319" i="1"/>
  <c r="P1318" i="1"/>
  <c r="P1317" i="1"/>
  <c r="P1316" i="1"/>
  <c r="P1315" i="1"/>
  <c r="P1314" i="1"/>
  <c r="P1313" i="1"/>
  <c r="P1312" i="1"/>
  <c r="P1310" i="1"/>
  <c r="P1309" i="1"/>
  <c r="P1307" i="1"/>
  <c r="P1306" i="1"/>
  <c r="P1262" i="1"/>
  <c r="P1259" i="1"/>
  <c r="P1258" i="1"/>
  <c r="P1257" i="1"/>
  <c r="P1256" i="1"/>
  <c r="P1255" i="1"/>
  <c r="P1254" i="1"/>
  <c r="P1260" i="1"/>
  <c r="P1261" i="1"/>
  <c r="P1253" i="1"/>
  <c r="P1246" i="1"/>
  <c r="P1247" i="1"/>
  <c r="P1245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4" i="1"/>
  <c r="P1185" i="1"/>
  <c r="P1187" i="1"/>
  <c r="P1188" i="1"/>
  <c r="P1189" i="1"/>
  <c r="M1173" i="1"/>
  <c r="Q1173" i="1" s="1"/>
  <c r="T1173" i="1" s="1"/>
  <c r="M1172" i="1"/>
  <c r="Q1172" i="1" s="1"/>
  <c r="T1172" i="1" s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172" i="1"/>
  <c r="M1116" i="1"/>
  <c r="Q1116" i="1" s="1"/>
  <c r="T1116" i="1" s="1"/>
  <c r="M1115" i="1"/>
  <c r="Q1115" i="1" s="1"/>
  <c r="T1115" i="1" s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M1057" i="1"/>
  <c r="Q1057" i="1" s="1"/>
  <c r="T1057" i="1" s="1"/>
  <c r="M1056" i="1"/>
  <c r="Q1056" i="1" s="1"/>
  <c r="T1056" i="1" s="1"/>
  <c r="M1002" i="1"/>
  <c r="Q1002" i="1" s="1"/>
  <c r="T1002" i="1" s="1"/>
  <c r="M1001" i="1"/>
  <c r="Q1001" i="1" s="1"/>
  <c r="T1001" i="1" s="1"/>
  <c r="M971" i="1"/>
  <c r="Q971" i="1" s="1"/>
  <c r="T971" i="1" s="1"/>
  <c r="M970" i="1"/>
  <c r="Q970" i="1" s="1"/>
  <c r="T970" i="1" s="1"/>
  <c r="M969" i="1"/>
  <c r="Q969" i="1" s="1"/>
  <c r="T969" i="1" s="1"/>
  <c r="M968" i="1"/>
  <c r="Q968" i="1" s="1"/>
  <c r="T968" i="1" s="1"/>
  <c r="M967" i="1"/>
  <c r="Q967" i="1" s="1"/>
  <c r="T967" i="1" s="1"/>
  <c r="M966" i="1"/>
  <c r="Q966" i="1" s="1"/>
  <c r="T966" i="1" s="1"/>
  <c r="M965" i="1"/>
  <c r="Q965" i="1" s="1"/>
  <c r="T965" i="1" s="1"/>
  <c r="M964" i="1"/>
  <c r="Q964" i="1" s="1"/>
  <c r="T964" i="1" s="1"/>
  <c r="M963" i="1"/>
  <c r="Q963" i="1" s="1"/>
  <c r="T963" i="1" s="1"/>
  <c r="M962" i="1"/>
  <c r="Q962" i="1" s="1"/>
  <c r="T962" i="1" s="1"/>
  <c r="M961" i="1"/>
  <c r="Q961" i="1" s="1"/>
  <c r="T961" i="1" s="1"/>
  <c r="M960" i="1"/>
  <c r="Q960" i="1" s="1"/>
  <c r="T960" i="1" s="1"/>
  <c r="M959" i="1"/>
  <c r="Q959" i="1" s="1"/>
  <c r="T959" i="1" s="1"/>
  <c r="M958" i="1"/>
  <c r="Q958" i="1" s="1"/>
  <c r="T958" i="1" s="1"/>
  <c r="M957" i="1"/>
  <c r="Q957" i="1" s="1"/>
  <c r="T957" i="1" s="1"/>
  <c r="M956" i="1"/>
  <c r="Q956" i="1" s="1"/>
  <c r="T956" i="1" s="1"/>
  <c r="M955" i="1"/>
  <c r="Q955" i="1" s="1"/>
  <c r="T955" i="1" s="1"/>
  <c r="M954" i="1"/>
  <c r="Q954" i="1" s="1"/>
  <c r="T954" i="1" s="1"/>
  <c r="M953" i="1"/>
  <c r="Q953" i="1" s="1"/>
  <c r="T953" i="1" s="1"/>
  <c r="M952" i="1"/>
  <c r="Q952" i="1" s="1"/>
  <c r="T952" i="1" s="1"/>
  <c r="M951" i="1"/>
  <c r="Q951" i="1" s="1"/>
  <c r="T951" i="1" s="1"/>
  <c r="M950" i="1"/>
  <c r="Q950" i="1" s="1"/>
  <c r="T950" i="1" s="1"/>
  <c r="M949" i="1"/>
  <c r="Q949" i="1" s="1"/>
  <c r="T949" i="1" s="1"/>
  <c r="M948" i="1"/>
  <c r="Q948" i="1" s="1"/>
  <c r="T948" i="1" s="1"/>
  <c r="M916" i="1"/>
  <c r="Q916" i="1" s="1"/>
  <c r="M917" i="1"/>
  <c r="Q917" i="1"/>
  <c r="M895" i="1"/>
  <c r="Q895" i="1" s="1"/>
  <c r="T895" i="1" s="1"/>
  <c r="M896" i="1"/>
  <c r="Q896" i="1" s="1"/>
  <c r="T896" i="1" s="1"/>
  <c r="M897" i="1"/>
  <c r="Q897" i="1" s="1"/>
  <c r="T897" i="1" s="1"/>
  <c r="M898" i="1"/>
  <c r="Q898" i="1" s="1"/>
  <c r="T898" i="1" s="1"/>
  <c r="M899" i="1"/>
  <c r="Q899" i="1" s="1"/>
  <c r="T899" i="1" s="1"/>
  <c r="M900" i="1"/>
  <c r="Q900" i="1" s="1"/>
  <c r="T900" i="1" s="1"/>
  <c r="M901" i="1"/>
  <c r="Q901" i="1" s="1"/>
  <c r="T901" i="1" s="1"/>
  <c r="M902" i="1"/>
  <c r="Q902" i="1" s="1"/>
  <c r="T902" i="1" s="1"/>
  <c r="M903" i="1"/>
  <c r="Q903" i="1" s="1"/>
  <c r="T903" i="1" s="1"/>
  <c r="M904" i="1"/>
  <c r="Q904" i="1" s="1"/>
  <c r="T904" i="1" s="1"/>
  <c r="M905" i="1"/>
  <c r="Q905" i="1" s="1"/>
  <c r="T905" i="1" s="1"/>
  <c r="M906" i="1"/>
  <c r="Q906" i="1" s="1"/>
  <c r="T906" i="1" s="1"/>
  <c r="M907" i="1"/>
  <c r="Q907" i="1" s="1"/>
  <c r="T907" i="1" s="1"/>
  <c r="M908" i="1"/>
  <c r="Q908" i="1" s="1"/>
  <c r="T908" i="1" s="1"/>
  <c r="M909" i="1"/>
  <c r="Q909" i="1" s="1"/>
  <c r="T909" i="1" s="1"/>
  <c r="M910" i="1"/>
  <c r="Q910" i="1" s="1"/>
  <c r="T910" i="1" s="1"/>
  <c r="M911" i="1"/>
  <c r="Q911" i="1" s="1"/>
  <c r="T911" i="1" s="1"/>
  <c r="M912" i="1"/>
  <c r="Q912" i="1" s="1"/>
  <c r="T912" i="1" s="1"/>
  <c r="M913" i="1"/>
  <c r="Q913" i="1" s="1"/>
  <c r="T913" i="1" s="1"/>
  <c r="M914" i="1"/>
  <c r="Q914" i="1" s="1"/>
  <c r="T914" i="1" s="1"/>
  <c r="M915" i="1"/>
  <c r="Q915" i="1" s="1"/>
  <c r="T915" i="1" s="1"/>
  <c r="M894" i="1"/>
  <c r="Q894" i="1" s="1"/>
  <c r="T894" i="1" s="1"/>
  <c r="Q767" i="1"/>
  <c r="M740" i="1"/>
  <c r="Q740" i="1" s="1"/>
  <c r="T740" i="1" s="1"/>
  <c r="M638" i="1"/>
  <c r="Q638" i="1" s="1"/>
  <c r="T638" i="1" s="1"/>
  <c r="M637" i="1"/>
  <c r="Q637" i="1" s="1"/>
  <c r="T637" i="1" s="1"/>
  <c r="M689" i="1"/>
  <c r="Q689" i="1" s="1"/>
  <c r="T689" i="1" s="1"/>
  <c r="M688" i="1"/>
  <c r="Q688" i="1" s="1"/>
  <c r="T688" i="1" s="1"/>
  <c r="M594" i="1"/>
  <c r="Q594" i="1" s="1"/>
  <c r="T594" i="1" s="1"/>
  <c r="M593" i="1"/>
  <c r="Q593" i="1" s="1"/>
  <c r="T593" i="1" s="1"/>
  <c r="Q554" i="1"/>
  <c r="T554" i="1" s="1"/>
  <c r="M549" i="1"/>
  <c r="Q549" i="1" s="1"/>
  <c r="T549" i="1" s="1"/>
  <c r="M548" i="1"/>
  <c r="Q548" i="1" s="1"/>
  <c r="T548" i="1" s="1"/>
  <c r="M506" i="1"/>
  <c r="M507" i="1"/>
  <c r="Q507" i="1" s="1"/>
  <c r="T507" i="1" s="1"/>
  <c r="M464" i="1"/>
  <c r="Q464" i="1" s="1"/>
  <c r="T464" i="1" s="1"/>
  <c r="M465" i="1"/>
  <c r="Q465" i="1" s="1"/>
  <c r="T465" i="1" s="1"/>
  <c r="M466" i="1"/>
  <c r="Q466" i="1" s="1"/>
  <c r="T466" i="1" s="1"/>
  <c r="M467" i="1"/>
  <c r="Q467" i="1" s="1"/>
  <c r="T467" i="1" s="1"/>
  <c r="M468" i="1"/>
  <c r="Q468" i="1" s="1"/>
  <c r="T468" i="1" s="1"/>
  <c r="M469" i="1"/>
  <c r="Q469" i="1" s="1"/>
  <c r="T469" i="1" s="1"/>
  <c r="M470" i="1"/>
  <c r="Q470" i="1" s="1"/>
  <c r="T470" i="1" s="1"/>
  <c r="M471" i="1"/>
  <c r="Q471" i="1" s="1"/>
  <c r="T471" i="1" s="1"/>
  <c r="M472" i="1"/>
  <c r="Q472" i="1" s="1"/>
  <c r="T472" i="1" s="1"/>
  <c r="M473" i="1"/>
  <c r="Q473" i="1" s="1"/>
  <c r="T473" i="1" s="1"/>
  <c r="M474" i="1"/>
  <c r="Q474" i="1" s="1"/>
  <c r="T474" i="1" s="1"/>
  <c r="M475" i="1"/>
  <c r="Q475" i="1" s="1"/>
  <c r="T475" i="1" s="1"/>
  <c r="M476" i="1"/>
  <c r="Q476" i="1" s="1"/>
  <c r="T476" i="1" s="1"/>
  <c r="M477" i="1"/>
  <c r="Q477" i="1" s="1"/>
  <c r="T477" i="1" s="1"/>
  <c r="M478" i="1"/>
  <c r="Q478" i="1" s="1"/>
  <c r="T478" i="1" s="1"/>
  <c r="M479" i="1"/>
  <c r="Q479" i="1" s="1"/>
  <c r="T479" i="1" s="1"/>
  <c r="M480" i="1"/>
  <c r="Q480" i="1" s="1"/>
  <c r="T480" i="1" s="1"/>
  <c r="M481" i="1"/>
  <c r="Q481" i="1" s="1"/>
  <c r="T481" i="1" s="1"/>
  <c r="M482" i="1"/>
  <c r="Q482" i="1" s="1"/>
  <c r="T482" i="1" s="1"/>
  <c r="M483" i="1"/>
  <c r="Q483" i="1" s="1"/>
  <c r="T483" i="1" s="1"/>
  <c r="M484" i="1"/>
  <c r="Q484" i="1" s="1"/>
  <c r="T484" i="1" s="1"/>
  <c r="M485" i="1"/>
  <c r="Q485" i="1" s="1"/>
  <c r="T485" i="1" s="1"/>
  <c r="M486" i="1"/>
  <c r="Q486" i="1" s="1"/>
  <c r="T486" i="1" s="1"/>
  <c r="M463" i="1"/>
  <c r="Q463" i="1" s="1"/>
  <c r="T463" i="1" s="1"/>
  <c r="Q6" i="1"/>
  <c r="M16" i="1" s="1"/>
  <c r="Q16" i="1" s="1"/>
  <c r="M427" i="1"/>
  <c r="Q427" i="1" s="1"/>
  <c r="T427" i="1" s="1"/>
  <c r="M428" i="1"/>
  <c r="Q428" i="1" s="1"/>
  <c r="T428" i="1" s="1"/>
  <c r="M429" i="1"/>
  <c r="Q429" i="1" s="1"/>
  <c r="T429" i="1" s="1"/>
  <c r="M430" i="1"/>
  <c r="Q430" i="1" s="1"/>
  <c r="T430" i="1" s="1"/>
  <c r="M431" i="1"/>
  <c r="Q431" i="1" s="1"/>
  <c r="T431" i="1" s="1"/>
  <c r="M432" i="1"/>
  <c r="Q432" i="1" s="1"/>
  <c r="T432" i="1" s="1"/>
  <c r="M433" i="1"/>
  <c r="Q433" i="1" s="1"/>
  <c r="T433" i="1" s="1"/>
  <c r="M434" i="1"/>
  <c r="Q434" i="1" s="1"/>
  <c r="T434" i="1" s="1"/>
  <c r="M435" i="1"/>
  <c r="Q435" i="1" s="1"/>
  <c r="T435" i="1" s="1"/>
  <c r="M436" i="1"/>
  <c r="Q436" i="1" s="1"/>
  <c r="T436" i="1" s="1"/>
  <c r="M437" i="1"/>
  <c r="Q437" i="1" s="1"/>
  <c r="T437" i="1" s="1"/>
  <c r="M438" i="1"/>
  <c r="Q438" i="1" s="1"/>
  <c r="T438" i="1" s="1"/>
  <c r="M439" i="1"/>
  <c r="Q439" i="1" s="1"/>
  <c r="T439" i="1" s="1"/>
  <c r="M440" i="1"/>
  <c r="Q440" i="1" s="1"/>
  <c r="T440" i="1" s="1"/>
  <c r="M441" i="1"/>
  <c r="Q441" i="1" s="1"/>
  <c r="T441" i="1" s="1"/>
  <c r="M442" i="1"/>
  <c r="Q442" i="1" s="1"/>
  <c r="T442" i="1" s="1"/>
  <c r="M443" i="1"/>
  <c r="Q443" i="1" s="1"/>
  <c r="T443" i="1" s="1"/>
  <c r="M444" i="1"/>
  <c r="Q444" i="1" s="1"/>
  <c r="T444" i="1" s="1"/>
  <c r="M426" i="1"/>
  <c r="Q426" i="1" s="1"/>
  <c r="T426" i="1" s="1"/>
  <c r="T425" i="1"/>
  <c r="M55" i="1"/>
  <c r="Q55" i="1" s="1"/>
  <c r="Q11" i="1"/>
  <c r="Q12" i="1"/>
  <c r="Q10" i="1"/>
  <c r="M20" i="1"/>
  <c r="Q20" i="1" s="1"/>
  <c r="M21" i="1"/>
  <c r="Q21" i="1" s="1"/>
  <c r="T21" i="1" s="1"/>
  <c r="M22" i="1"/>
  <c r="Q22" i="1" s="1"/>
  <c r="T22" i="1" s="1"/>
  <c r="M19" i="1"/>
  <c r="Q19" i="1" s="1"/>
  <c r="M18" i="1"/>
  <c r="Q18" i="1" s="1"/>
  <c r="M110" i="1"/>
  <c r="M109" i="1"/>
  <c r="M72" i="1"/>
  <c r="Q72" i="1" s="1"/>
  <c r="M38" i="1"/>
  <c r="Q38" i="1"/>
  <c r="M40" i="1"/>
  <c r="Q40" i="1" s="1"/>
  <c r="S32" i="1"/>
  <c r="S31" i="1"/>
  <c r="M1119" i="1" l="1"/>
  <c r="Q1119" i="1" s="1"/>
  <c r="M1360" i="1" s="1"/>
  <c r="Q1360" i="1" s="1"/>
  <c r="T1360" i="1" s="1"/>
  <c r="M1003" i="1"/>
  <c r="Q1003" i="1" s="1"/>
  <c r="M1359" i="1" s="1"/>
  <c r="Q1359" i="1" s="1"/>
  <c r="T1359" i="1" s="1"/>
  <c r="M893" i="1"/>
  <c r="Q893" i="1" s="1"/>
  <c r="T893" i="1" s="1"/>
  <c r="M794" i="1"/>
  <c r="Q794" i="1" s="1"/>
  <c r="M694" i="1"/>
  <c r="Q694" i="1" s="1"/>
  <c r="M597" i="1"/>
  <c r="Q597" i="1" s="1"/>
  <c r="M508" i="1"/>
  <c r="Q508" i="1" s="1"/>
  <c r="M132" i="1"/>
  <c r="M1364" i="1"/>
  <c r="Q1364" i="1" s="1"/>
  <c r="M1238" i="1"/>
  <c r="Q1238" i="1" s="1"/>
  <c r="T18" i="1"/>
  <c r="T19" i="1"/>
  <c r="M8" i="1"/>
  <c r="Q8" i="1" s="1"/>
  <c r="M17" i="1"/>
  <c r="Q17" i="1" s="1"/>
  <c r="T17" i="1" s="1"/>
  <c r="M14" i="1"/>
  <c r="Q14" i="1" s="1"/>
  <c r="T14" i="1" s="1"/>
  <c r="M9" i="1"/>
  <c r="Q9" i="1" s="1"/>
  <c r="M7" i="1"/>
  <c r="Q7" i="1" s="1"/>
  <c r="M37" i="1"/>
  <c r="Q37" i="1" s="1"/>
  <c r="T37" i="1" s="1"/>
  <c r="T6" i="1"/>
  <c r="T55" i="1"/>
  <c r="T38" i="1"/>
  <c r="M1361" i="1" l="1"/>
  <c r="Q1361" i="1" s="1"/>
  <c r="T1361" i="1" s="1"/>
  <c r="M1120" i="1"/>
  <c r="Q1120" i="1" s="1"/>
  <c r="T1120" i="1" s="1"/>
  <c r="M1124" i="1"/>
  <c r="Q1124" i="1" s="1"/>
  <c r="T1124" i="1" s="1"/>
  <c r="M1141" i="1"/>
  <c r="Q1141" i="1" s="1"/>
  <c r="T1141" i="1" s="1"/>
  <c r="M1122" i="1"/>
  <c r="Q1122" i="1" s="1"/>
  <c r="T1122" i="1" s="1"/>
  <c r="M1358" i="1"/>
  <c r="T1358" i="1" s="1"/>
  <c r="M1295" i="1"/>
  <c r="Q1295" i="1" s="1"/>
  <c r="T1295" i="1" s="1"/>
  <c r="M1117" i="1"/>
  <c r="Q1117" i="1" s="1"/>
  <c r="T1117" i="1" s="1"/>
  <c r="M1118" i="1"/>
  <c r="Q1118" i="1" s="1"/>
  <c r="T1118" i="1" s="1"/>
  <c r="M1081" i="1"/>
  <c r="Q1081" i="1" s="1"/>
  <c r="T1081" i="1" s="1"/>
  <c r="M1082" i="1"/>
  <c r="Q1082" i="1" s="1"/>
  <c r="T1082" i="1" s="1"/>
  <c r="M1083" i="1"/>
  <c r="Q1083" i="1" s="1"/>
  <c r="T1083" i="1" s="1"/>
  <c r="M1073" i="1"/>
  <c r="Q1073" i="1" s="1"/>
  <c r="T1073" i="1" s="1"/>
  <c r="M1072" i="1"/>
  <c r="Q1072" i="1" s="1"/>
  <c r="T1072" i="1" s="1"/>
  <c r="M1071" i="1"/>
  <c r="Q1071" i="1" s="1"/>
  <c r="T1071" i="1" s="1"/>
  <c r="M800" i="1"/>
  <c r="Q800" i="1" s="1"/>
  <c r="T800" i="1" s="1"/>
  <c r="M813" i="1"/>
  <c r="Q813" i="1" s="1"/>
  <c r="T813" i="1" s="1"/>
  <c r="M814" i="1"/>
  <c r="Q814" i="1" s="1"/>
  <c r="T814" i="1" s="1"/>
  <c r="T794" i="1"/>
  <c r="M796" i="1"/>
  <c r="Q796" i="1" s="1"/>
  <c r="T796" i="1" s="1"/>
  <c r="M797" i="1"/>
  <c r="Q797" i="1" s="1"/>
  <c r="T797" i="1" s="1"/>
  <c r="M798" i="1"/>
  <c r="Q798" i="1" s="1"/>
  <c r="T798" i="1" s="1"/>
  <c r="M799" i="1"/>
  <c r="Q799" i="1" s="1"/>
  <c r="T799" i="1" s="1"/>
  <c r="M801" i="1"/>
  <c r="Q801" i="1" s="1"/>
  <c r="T801" i="1" s="1"/>
  <c r="M803" i="1"/>
  <c r="Q803" i="1" s="1"/>
  <c r="T803" i="1" s="1"/>
  <c r="M804" i="1"/>
  <c r="Q804" i="1" s="1"/>
  <c r="T804" i="1" s="1"/>
  <c r="M805" i="1"/>
  <c r="Q805" i="1" s="1"/>
  <c r="T805" i="1" s="1"/>
  <c r="M806" i="1"/>
  <c r="Q806" i="1" s="1"/>
  <c r="T806" i="1" s="1"/>
  <c r="M807" i="1"/>
  <c r="Q807" i="1" s="1"/>
  <c r="T807" i="1" s="1"/>
  <c r="M808" i="1"/>
  <c r="Q808" i="1" s="1"/>
  <c r="T808" i="1" s="1"/>
  <c r="M1367" i="1"/>
  <c r="Q1367" i="1" s="1"/>
  <c r="T1367" i="1" s="1"/>
  <c r="M1386" i="1"/>
  <c r="Q1386" i="1" s="1"/>
  <c r="T1386" i="1" s="1"/>
  <c r="M1380" i="1"/>
  <c r="Q1380" i="1" s="1"/>
  <c r="T1380" i="1" s="1"/>
  <c r="M1385" i="1"/>
  <c r="Q1385" i="1" s="1"/>
  <c r="T1385" i="1" s="1"/>
  <c r="M1365" i="1"/>
  <c r="Q1365" i="1" s="1"/>
  <c r="T1365" i="1" s="1"/>
  <c r="T1364" i="1"/>
  <c r="M1369" i="1"/>
  <c r="Q1369" i="1" s="1"/>
  <c r="T1369" i="1" s="1"/>
  <c r="M1373" i="1"/>
  <c r="Q1373" i="1" s="1"/>
  <c r="T1373" i="1" s="1"/>
  <c r="M1375" i="1"/>
  <c r="Q1375" i="1" s="1"/>
  <c r="T1375" i="1" s="1"/>
  <c r="M1377" i="1"/>
  <c r="Q1377" i="1" s="1"/>
  <c r="T1377" i="1" s="1"/>
  <c r="M1382" i="1"/>
  <c r="Q1382" i="1" s="1"/>
  <c r="T1382" i="1" s="1"/>
  <c r="M1384" i="1"/>
  <c r="Q1384" i="1" s="1"/>
  <c r="T1384" i="1" s="1"/>
  <c r="M1388" i="1"/>
  <c r="Q1388" i="1" s="1"/>
  <c r="T1388" i="1" s="1"/>
  <c r="M1366" i="1"/>
  <c r="Q1366" i="1" s="1"/>
  <c r="T1366" i="1" s="1"/>
  <c r="M1368" i="1"/>
  <c r="Q1368" i="1" s="1"/>
  <c r="T1368" i="1" s="1"/>
  <c r="M1370" i="1"/>
  <c r="Q1370" i="1" s="1"/>
  <c r="T1370" i="1" s="1"/>
  <c r="M1372" i="1"/>
  <c r="Q1372" i="1" s="1"/>
  <c r="T1372" i="1" s="1"/>
  <c r="M1371" i="1"/>
  <c r="Q1371" i="1" s="1"/>
  <c r="T1371" i="1" s="1"/>
  <c r="M1374" i="1"/>
  <c r="Q1374" i="1" s="1"/>
  <c r="T1374" i="1" s="1"/>
  <c r="M1376" i="1"/>
  <c r="Q1376" i="1" s="1"/>
  <c r="T1376" i="1" s="1"/>
  <c r="M1378" i="1"/>
  <c r="Q1378" i="1" s="1"/>
  <c r="T1378" i="1" s="1"/>
  <c r="M1379" i="1"/>
  <c r="Q1379" i="1" s="1"/>
  <c r="T1379" i="1" s="1"/>
  <c r="M1381" i="1"/>
  <c r="Q1381" i="1" s="1"/>
  <c r="T1381" i="1" s="1"/>
  <c r="M1383" i="1"/>
  <c r="Q1383" i="1" s="1"/>
  <c r="T1383" i="1" s="1"/>
  <c r="M1387" i="1"/>
  <c r="Q1387" i="1" s="1"/>
  <c r="T1387" i="1" s="1"/>
  <c r="M1302" i="1"/>
  <c r="Q1302" i="1" s="1"/>
  <c r="T1302" i="1" s="1"/>
  <c r="M1304" i="1"/>
  <c r="Q1304" i="1" s="1"/>
  <c r="T1304" i="1" s="1"/>
  <c r="M1323" i="1"/>
  <c r="Q1323" i="1" s="1"/>
  <c r="T1323" i="1" s="1"/>
  <c r="M1303" i="1"/>
  <c r="Q1303" i="1" s="1"/>
  <c r="T1303" i="1" s="1"/>
  <c r="M1301" i="1"/>
  <c r="Q1301" i="1" s="1"/>
  <c r="T1301" i="1" s="1"/>
  <c r="M1300" i="1"/>
  <c r="Q1300" i="1" s="1"/>
  <c r="T1300" i="1" s="1"/>
  <c r="M1325" i="1"/>
  <c r="Q1325" i="1" s="1"/>
  <c r="T1325" i="1" s="1"/>
  <c r="M1326" i="1"/>
  <c r="Q1326" i="1" s="1"/>
  <c r="T1326" i="1" s="1"/>
  <c r="M1322" i="1"/>
  <c r="Q1322" i="1" s="1"/>
  <c r="T1322" i="1" s="1"/>
  <c r="M1192" i="1"/>
  <c r="Q1192" i="1" s="1"/>
  <c r="T1192" i="1" s="1"/>
  <c r="M1176" i="1"/>
  <c r="Q1176" i="1" s="1"/>
  <c r="T1176" i="1" s="1"/>
  <c r="M1194" i="1"/>
  <c r="Q1194" i="1" s="1"/>
  <c r="T1194" i="1" s="1"/>
  <c r="M1193" i="1"/>
  <c r="Q1193" i="1" s="1"/>
  <c r="T1193" i="1" s="1"/>
  <c r="M1191" i="1"/>
  <c r="Q1191" i="1" s="1"/>
  <c r="T1191" i="1" s="1"/>
  <c r="M1190" i="1"/>
  <c r="Q1190" i="1" s="1"/>
  <c r="T1190" i="1" s="1"/>
  <c r="M1189" i="1"/>
  <c r="Q1189" i="1" s="1"/>
  <c r="T1189" i="1" s="1"/>
  <c r="M1187" i="1"/>
  <c r="Q1187" i="1" s="1"/>
  <c r="T1187" i="1" s="1"/>
  <c r="M1186" i="1"/>
  <c r="Q1186" i="1" s="1"/>
  <c r="T1186" i="1" s="1"/>
  <c r="M1297" i="1"/>
  <c r="Q1297" i="1" s="1"/>
  <c r="T1297" i="1" s="1"/>
  <c r="M1296" i="1"/>
  <c r="Q1296" i="1" s="1"/>
  <c r="T1296" i="1" s="1"/>
  <c r="M1185" i="1"/>
  <c r="Q1185" i="1" s="1"/>
  <c r="T1185" i="1" s="1"/>
  <c r="M1184" i="1"/>
  <c r="Q1184" i="1" s="1"/>
  <c r="T1184" i="1" s="1"/>
  <c r="M1183" i="1"/>
  <c r="Q1183" i="1" s="1"/>
  <c r="T1183" i="1" s="1"/>
  <c r="M1182" i="1"/>
  <c r="Q1182" i="1" s="1"/>
  <c r="T1182" i="1" s="1"/>
  <c r="M1181" i="1"/>
  <c r="Q1181" i="1" s="1"/>
  <c r="T1181" i="1" s="1"/>
  <c r="M1179" i="1"/>
  <c r="Q1179" i="1" s="1"/>
  <c r="T1179" i="1" s="1"/>
  <c r="M1180" i="1"/>
  <c r="Q1180" i="1" s="1"/>
  <c r="T1180" i="1" s="1"/>
  <c r="M1140" i="1"/>
  <c r="Q1140" i="1" s="1"/>
  <c r="T1140" i="1" s="1"/>
  <c r="M1138" i="1"/>
  <c r="Q1138" i="1" s="1"/>
  <c r="T1138" i="1" s="1"/>
  <c r="M1135" i="1"/>
  <c r="Q1135" i="1" s="1"/>
  <c r="T1135" i="1" s="1"/>
  <c r="M1132" i="1"/>
  <c r="Q1132" i="1" s="1"/>
  <c r="T1132" i="1" s="1"/>
  <c r="M1129" i="1"/>
  <c r="Q1129" i="1" s="1"/>
  <c r="T1129" i="1" s="1"/>
  <c r="M1123" i="1"/>
  <c r="Q1123" i="1" s="1"/>
  <c r="T1123" i="1" s="1"/>
  <c r="M1139" i="1"/>
  <c r="Q1139" i="1" s="1"/>
  <c r="T1139" i="1" s="1"/>
  <c r="M1137" i="1"/>
  <c r="Q1137" i="1" s="1"/>
  <c r="T1137" i="1" s="1"/>
  <c r="M1136" i="1"/>
  <c r="Q1136" i="1" s="1"/>
  <c r="T1136" i="1" s="1"/>
  <c r="M1134" i="1"/>
  <c r="Q1134" i="1" s="1"/>
  <c r="T1134" i="1" s="1"/>
  <c r="M1133" i="1"/>
  <c r="Q1133" i="1" s="1"/>
  <c r="T1133" i="1" s="1"/>
  <c r="M1130" i="1"/>
  <c r="Q1130" i="1" s="1"/>
  <c r="T1130" i="1" s="1"/>
  <c r="M1128" i="1"/>
  <c r="Q1128" i="1" s="1"/>
  <c r="T1128" i="1" s="1"/>
  <c r="M1127" i="1"/>
  <c r="Q1127" i="1" s="1"/>
  <c r="T1127" i="1" s="1"/>
  <c r="M1126" i="1"/>
  <c r="Q1126" i="1" s="1"/>
  <c r="T1126" i="1" s="1"/>
  <c r="M1125" i="1"/>
  <c r="Q1125" i="1" s="1"/>
  <c r="T1125" i="1" s="1"/>
  <c r="M1121" i="1"/>
  <c r="Q1121" i="1" s="1"/>
  <c r="T1121" i="1" s="1"/>
  <c r="T1119" i="1"/>
  <c r="M1188" i="1"/>
  <c r="Q1188" i="1" s="1"/>
  <c r="T1188" i="1" s="1"/>
  <c r="M1177" i="1"/>
  <c r="Q1177" i="1" s="1"/>
  <c r="T1177" i="1" s="1"/>
  <c r="M1178" i="1"/>
  <c r="Q1178" i="1" s="1"/>
  <c r="T1178" i="1" s="1"/>
  <c r="M1202" i="1"/>
  <c r="Q1202" i="1" s="1"/>
  <c r="T1202" i="1" s="1"/>
  <c r="M1237" i="1"/>
  <c r="Q1237" i="1" s="1"/>
  <c r="T1237" i="1" s="1"/>
  <c r="M1236" i="1"/>
  <c r="Q1236" i="1" s="1"/>
  <c r="T1236" i="1" s="1"/>
  <c r="M1131" i="1"/>
  <c r="Q1131" i="1" s="1"/>
  <c r="T1131" i="1" s="1"/>
  <c r="M1201" i="1"/>
  <c r="Q1201" i="1" s="1"/>
  <c r="T1201" i="1" s="1"/>
  <c r="M1200" i="1"/>
  <c r="Q1200" i="1" s="1"/>
  <c r="T1200" i="1" s="1"/>
  <c r="M1199" i="1"/>
  <c r="Q1199" i="1" s="1"/>
  <c r="T1199" i="1" s="1"/>
  <c r="M1198" i="1"/>
  <c r="Q1198" i="1" s="1"/>
  <c r="T1198" i="1" s="1"/>
  <c r="M1197" i="1"/>
  <c r="Q1197" i="1" s="1"/>
  <c r="T1197" i="1" s="1"/>
  <c r="M1196" i="1"/>
  <c r="Q1196" i="1" s="1"/>
  <c r="T1196" i="1" s="1"/>
  <c r="M1195" i="1"/>
  <c r="Q1195" i="1" s="1"/>
  <c r="T1195" i="1" s="1"/>
  <c r="M1069" i="1"/>
  <c r="Q1069" i="1" s="1"/>
  <c r="T1069" i="1" s="1"/>
  <c r="M1016" i="1"/>
  <c r="Q1016" i="1" s="1"/>
  <c r="T1016" i="1" s="1"/>
  <c r="M1020" i="1"/>
  <c r="Q1020" i="1" s="1"/>
  <c r="T1020" i="1" s="1"/>
  <c r="M1023" i="1"/>
  <c r="Q1023" i="1" s="1"/>
  <c r="T1023" i="1" s="1"/>
  <c r="M1025" i="1"/>
  <c r="Q1025" i="1" s="1"/>
  <c r="T1025" i="1" s="1"/>
  <c r="M1018" i="1"/>
  <c r="Q1018" i="1" s="1"/>
  <c r="T1018" i="1" s="1"/>
  <c r="M1021" i="1"/>
  <c r="Q1021" i="1" s="1"/>
  <c r="T1021" i="1" s="1"/>
  <c r="M1024" i="1"/>
  <c r="Q1024" i="1" s="1"/>
  <c r="T1024" i="1" s="1"/>
  <c r="M1235" i="1"/>
  <c r="Q1235" i="1" s="1"/>
  <c r="T1235" i="1" s="1"/>
  <c r="M1234" i="1"/>
  <c r="Q1234" i="1" s="1"/>
  <c r="T1234" i="1" s="1"/>
  <c r="M1005" i="1"/>
  <c r="Q1005" i="1" s="1"/>
  <c r="T1005" i="1" s="1"/>
  <c r="M1010" i="1"/>
  <c r="Q1010" i="1" s="1"/>
  <c r="T1010" i="1" s="1"/>
  <c r="M1012" i="1"/>
  <c r="Q1012" i="1" s="1"/>
  <c r="T1012" i="1" s="1"/>
  <c r="M1015" i="1"/>
  <c r="Q1015" i="1" s="1"/>
  <c r="T1015" i="1" s="1"/>
  <c r="M1017" i="1"/>
  <c r="Q1017" i="1" s="1"/>
  <c r="T1017" i="1" s="1"/>
  <c r="M1175" i="1"/>
  <c r="Q1175" i="1" s="1"/>
  <c r="T1175" i="1" s="1"/>
  <c r="M1174" i="1"/>
  <c r="Q1174" i="1" s="1"/>
  <c r="T1174" i="1" s="1"/>
  <c r="M1070" i="1"/>
  <c r="Q1070" i="1" s="1"/>
  <c r="T1070" i="1" s="1"/>
  <c r="M1068" i="1"/>
  <c r="Q1068" i="1" s="1"/>
  <c r="T1068" i="1" s="1"/>
  <c r="M1067" i="1"/>
  <c r="Q1067" i="1" s="1"/>
  <c r="T1067" i="1" s="1"/>
  <c r="M1066" i="1"/>
  <c r="Q1066" i="1" s="1"/>
  <c r="T1066" i="1" s="1"/>
  <c r="M1065" i="1"/>
  <c r="Q1065" i="1" s="1"/>
  <c r="T1065" i="1" s="1"/>
  <c r="M1064" i="1"/>
  <c r="Q1064" i="1" s="1"/>
  <c r="T1064" i="1" s="1"/>
  <c r="M1063" i="1"/>
  <c r="Q1063" i="1" s="1"/>
  <c r="T1063" i="1" s="1"/>
  <c r="M1062" i="1"/>
  <c r="Q1062" i="1" s="1"/>
  <c r="T1062" i="1" s="1"/>
  <c r="M1061" i="1"/>
  <c r="Q1061" i="1" s="1"/>
  <c r="T1061" i="1" s="1"/>
  <c r="M1060" i="1"/>
  <c r="Q1060" i="1" s="1"/>
  <c r="T1060" i="1" s="1"/>
  <c r="M1059" i="1"/>
  <c r="Q1059" i="1" s="1"/>
  <c r="T1059" i="1" s="1"/>
  <c r="M1058" i="1"/>
  <c r="Q1058" i="1" s="1"/>
  <c r="T1058" i="1" s="1"/>
  <c r="M1026" i="1"/>
  <c r="Q1026" i="1" s="1"/>
  <c r="T1026" i="1" s="1"/>
  <c r="M1006" i="1"/>
  <c r="Q1006" i="1" s="1"/>
  <c r="T1006" i="1" s="1"/>
  <c r="M1009" i="1"/>
  <c r="Q1009" i="1" s="1"/>
  <c r="T1009" i="1" s="1"/>
  <c r="M1013" i="1"/>
  <c r="Q1013" i="1" s="1"/>
  <c r="T1013" i="1" s="1"/>
  <c r="M1019" i="1"/>
  <c r="Q1019" i="1" s="1"/>
  <c r="T1019" i="1" s="1"/>
  <c r="M1022" i="1"/>
  <c r="Q1022" i="1" s="1"/>
  <c r="T1022" i="1" s="1"/>
  <c r="M1004" i="1"/>
  <c r="Q1004" i="1" s="1"/>
  <c r="T1004" i="1" s="1"/>
  <c r="T1003" i="1"/>
  <c r="M1007" i="1"/>
  <c r="Q1007" i="1" s="1"/>
  <c r="T1007" i="1" s="1"/>
  <c r="M1008" i="1"/>
  <c r="Q1008" i="1" s="1"/>
  <c r="T1008" i="1" s="1"/>
  <c r="M1011" i="1"/>
  <c r="Q1011" i="1" s="1"/>
  <c r="T1011" i="1" s="1"/>
  <c r="M1014" i="1"/>
  <c r="Q1014" i="1" s="1"/>
  <c r="T1014" i="1" s="1"/>
  <c r="M852" i="1"/>
  <c r="Q852" i="1" s="1"/>
  <c r="T852" i="1" s="1"/>
  <c r="M853" i="1"/>
  <c r="Q853" i="1" s="1"/>
  <c r="T853" i="1" s="1"/>
  <c r="M946" i="1"/>
  <c r="Q946" i="1" s="1"/>
  <c r="T946" i="1" s="1"/>
  <c r="M1113" i="1"/>
  <c r="Q1113" i="1" s="1"/>
  <c r="T1113" i="1" s="1"/>
  <c r="M1114" i="1"/>
  <c r="Q1114" i="1" s="1"/>
  <c r="T1114" i="1" s="1"/>
  <c r="M947" i="1"/>
  <c r="Q947" i="1" s="1"/>
  <c r="T947" i="1" s="1"/>
  <c r="M809" i="1"/>
  <c r="Q809" i="1" s="1"/>
  <c r="T809" i="1" s="1"/>
  <c r="M854" i="1"/>
  <c r="Q854" i="1" s="1"/>
  <c r="T854" i="1" s="1"/>
  <c r="M859" i="1"/>
  <c r="Q859" i="1" s="1"/>
  <c r="T859" i="1" s="1"/>
  <c r="M858" i="1"/>
  <c r="Q858" i="1" s="1"/>
  <c r="T858" i="1" s="1"/>
  <c r="M842" i="1"/>
  <c r="Q842" i="1" s="1"/>
  <c r="T842" i="1" s="1"/>
  <c r="M1000" i="1"/>
  <c r="Q1000" i="1" s="1"/>
  <c r="T1000" i="1" s="1"/>
  <c r="M1054" i="1"/>
  <c r="Q1054" i="1" s="1"/>
  <c r="T1054" i="1" s="1"/>
  <c r="M1055" i="1"/>
  <c r="Q1055" i="1" s="1"/>
  <c r="T1055" i="1" s="1"/>
  <c r="M999" i="1"/>
  <c r="Q999" i="1" s="1"/>
  <c r="T999" i="1" s="1"/>
  <c r="M850" i="1"/>
  <c r="Q850" i="1" s="1"/>
  <c r="T850" i="1" s="1"/>
  <c r="M851" i="1"/>
  <c r="Q851" i="1" s="1"/>
  <c r="T851" i="1" s="1"/>
  <c r="M843" i="1"/>
  <c r="Q843" i="1" s="1"/>
  <c r="T843" i="1" s="1"/>
  <c r="M863" i="1"/>
  <c r="Q863" i="1" s="1"/>
  <c r="T863" i="1" s="1"/>
  <c r="M862" i="1"/>
  <c r="Q862" i="1" s="1"/>
  <c r="T862" i="1" s="1"/>
  <c r="M855" i="1"/>
  <c r="Q855" i="1" s="1"/>
  <c r="T855" i="1" s="1"/>
  <c r="M860" i="1"/>
  <c r="Q860" i="1" s="1"/>
  <c r="T860" i="1" s="1"/>
  <c r="M812" i="1"/>
  <c r="Q812" i="1" s="1"/>
  <c r="T812" i="1" s="1"/>
  <c r="M857" i="1"/>
  <c r="Q857" i="1" s="1"/>
  <c r="T857" i="1" s="1"/>
  <c r="M856" i="1"/>
  <c r="Q856" i="1" s="1"/>
  <c r="T856" i="1" s="1"/>
  <c r="M810" i="1"/>
  <c r="Q810" i="1" s="1"/>
  <c r="T810" i="1" s="1"/>
  <c r="M811" i="1"/>
  <c r="Q811" i="1" s="1"/>
  <c r="T811" i="1" s="1"/>
  <c r="M848" i="1"/>
  <c r="Q848" i="1" s="1"/>
  <c r="T848" i="1" s="1"/>
  <c r="M847" i="1"/>
  <c r="Q847" i="1" s="1"/>
  <c r="T847" i="1" s="1"/>
  <c r="M795" i="1"/>
  <c r="Q795" i="1" s="1"/>
  <c r="T795" i="1" s="1"/>
  <c r="M849" i="1"/>
  <c r="Q849" i="1" s="1"/>
  <c r="T849" i="1" s="1"/>
  <c r="M846" i="1"/>
  <c r="Q846" i="1" s="1"/>
  <c r="T846" i="1" s="1"/>
  <c r="M845" i="1"/>
  <c r="Q845" i="1" s="1"/>
  <c r="T845" i="1" s="1"/>
  <c r="M844" i="1"/>
  <c r="Q844" i="1" s="1"/>
  <c r="T844" i="1" s="1"/>
  <c r="M891" i="1"/>
  <c r="Q891" i="1" s="1"/>
  <c r="T891" i="1" s="1"/>
  <c r="M892" i="1"/>
  <c r="Q892" i="1" s="1"/>
  <c r="T892" i="1" s="1"/>
  <c r="M706" i="1"/>
  <c r="Q706" i="1" s="1"/>
  <c r="T706" i="1" s="1"/>
  <c r="M760" i="1"/>
  <c r="Q760" i="1" s="1"/>
  <c r="T760" i="1" s="1"/>
  <c r="M761" i="1"/>
  <c r="Q761" i="1" s="1"/>
  <c r="T761" i="1" s="1"/>
  <c r="M762" i="1"/>
  <c r="Q762" i="1" s="1"/>
  <c r="T762" i="1" s="1"/>
  <c r="M763" i="1"/>
  <c r="Q763" i="1" s="1"/>
  <c r="T763" i="1" s="1"/>
  <c r="M764" i="1"/>
  <c r="Q764" i="1" s="1"/>
  <c r="T764" i="1" s="1"/>
  <c r="M765" i="1"/>
  <c r="Q765" i="1" s="1"/>
  <c r="T765" i="1" s="1"/>
  <c r="M766" i="1"/>
  <c r="Q766" i="1" s="1"/>
  <c r="T766" i="1" s="1"/>
  <c r="M745" i="1"/>
  <c r="Q745" i="1" s="1"/>
  <c r="T745" i="1" s="1"/>
  <c r="M717" i="1"/>
  <c r="Q717" i="1" s="1"/>
  <c r="T717" i="1" s="1"/>
  <c r="M718" i="1"/>
  <c r="Q718" i="1" s="1"/>
  <c r="M707" i="1"/>
  <c r="Q707" i="1" s="1"/>
  <c r="T707" i="1" s="1"/>
  <c r="M696" i="1"/>
  <c r="Q696" i="1" s="1"/>
  <c r="T696" i="1" s="1"/>
  <c r="M697" i="1"/>
  <c r="Q697" i="1" s="1"/>
  <c r="T697" i="1" s="1"/>
  <c r="M698" i="1"/>
  <c r="Q698" i="1" s="1"/>
  <c r="T698" i="1" s="1"/>
  <c r="M699" i="1"/>
  <c r="Q699" i="1" s="1"/>
  <c r="T699" i="1" s="1"/>
  <c r="M700" i="1"/>
  <c r="Q700" i="1" s="1"/>
  <c r="T700" i="1" s="1"/>
  <c r="M701" i="1"/>
  <c r="Q701" i="1" s="1"/>
  <c r="T701" i="1" s="1"/>
  <c r="M702" i="1"/>
  <c r="Q702" i="1" s="1"/>
  <c r="T702" i="1" s="1"/>
  <c r="M703" i="1"/>
  <c r="Q703" i="1" s="1"/>
  <c r="T703" i="1" s="1"/>
  <c r="M704" i="1"/>
  <c r="Q704" i="1" s="1"/>
  <c r="T704" i="1" s="1"/>
  <c r="M705" i="1"/>
  <c r="Q705" i="1" s="1"/>
  <c r="T705" i="1" s="1"/>
  <c r="M708" i="1"/>
  <c r="Q708" i="1" s="1"/>
  <c r="T708" i="1" s="1"/>
  <c r="M709" i="1"/>
  <c r="Q709" i="1" s="1"/>
  <c r="T709" i="1" s="1"/>
  <c r="M710" i="1"/>
  <c r="Q710" i="1" s="1"/>
  <c r="T710" i="1" s="1"/>
  <c r="M711" i="1"/>
  <c r="Q711" i="1" s="1"/>
  <c r="T711" i="1" s="1"/>
  <c r="M712" i="1"/>
  <c r="Q712" i="1" s="1"/>
  <c r="T712" i="1" s="1"/>
  <c r="M713" i="1"/>
  <c r="Q713" i="1" s="1"/>
  <c r="T713" i="1" s="1"/>
  <c r="M714" i="1"/>
  <c r="Q714" i="1" s="1"/>
  <c r="T714" i="1" s="1"/>
  <c r="M715" i="1"/>
  <c r="Q715" i="1" s="1"/>
  <c r="T715" i="1" s="1"/>
  <c r="M716" i="1"/>
  <c r="Q716" i="1" s="1"/>
  <c r="T716" i="1" s="1"/>
  <c r="M1053" i="1"/>
  <c r="Q1053" i="1" s="1"/>
  <c r="T1053" i="1" s="1"/>
  <c r="M1052" i="1"/>
  <c r="Q1052" i="1" s="1"/>
  <c r="T1052" i="1" s="1"/>
  <c r="M998" i="1"/>
  <c r="Q998" i="1" s="1"/>
  <c r="T998" i="1" s="1"/>
  <c r="M997" i="1"/>
  <c r="Q997" i="1" s="1"/>
  <c r="T997" i="1" s="1"/>
  <c r="M944" i="1"/>
  <c r="Q944" i="1" s="1"/>
  <c r="T944" i="1" s="1"/>
  <c r="M945" i="1"/>
  <c r="Q945" i="1" s="1"/>
  <c r="T945" i="1" s="1"/>
  <c r="M840" i="1"/>
  <c r="Q840" i="1" s="1"/>
  <c r="T840" i="1" s="1"/>
  <c r="M841" i="1"/>
  <c r="Q841" i="1" s="1"/>
  <c r="T841" i="1" s="1"/>
  <c r="M890" i="1"/>
  <c r="Q890" i="1" s="1"/>
  <c r="T890" i="1" s="1"/>
  <c r="M889" i="1"/>
  <c r="Q889" i="1" s="1"/>
  <c r="T889" i="1" s="1"/>
  <c r="M695" i="1"/>
  <c r="Q695" i="1" s="1"/>
  <c r="T695" i="1" s="1"/>
  <c r="M793" i="1"/>
  <c r="Q793" i="1" s="1"/>
  <c r="T793" i="1" s="1"/>
  <c r="M792" i="1"/>
  <c r="Q792" i="1" s="1"/>
  <c r="T792" i="1" s="1"/>
  <c r="T694" i="1"/>
  <c r="M746" i="1"/>
  <c r="Q746" i="1" s="1"/>
  <c r="T746" i="1" s="1"/>
  <c r="M747" i="1"/>
  <c r="Q747" i="1" s="1"/>
  <c r="T747" i="1" s="1"/>
  <c r="M748" i="1"/>
  <c r="Q748" i="1" s="1"/>
  <c r="T748" i="1" s="1"/>
  <c r="M749" i="1"/>
  <c r="Q749" i="1" s="1"/>
  <c r="T749" i="1" s="1"/>
  <c r="M750" i="1"/>
  <c r="Q750" i="1" s="1"/>
  <c r="T750" i="1" s="1"/>
  <c r="M751" i="1"/>
  <c r="Q751" i="1" s="1"/>
  <c r="T751" i="1" s="1"/>
  <c r="M752" i="1"/>
  <c r="Q752" i="1" s="1"/>
  <c r="T752" i="1" s="1"/>
  <c r="M753" i="1"/>
  <c r="Q753" i="1" s="1"/>
  <c r="T753" i="1" s="1"/>
  <c r="M754" i="1"/>
  <c r="Q754" i="1" s="1"/>
  <c r="T754" i="1" s="1"/>
  <c r="M755" i="1"/>
  <c r="Q755" i="1" s="1"/>
  <c r="T755" i="1" s="1"/>
  <c r="M756" i="1"/>
  <c r="Q756" i="1" s="1"/>
  <c r="T756" i="1" s="1"/>
  <c r="M757" i="1"/>
  <c r="Q757" i="1" s="1"/>
  <c r="T757" i="1" s="1"/>
  <c r="M758" i="1"/>
  <c r="Q758" i="1" s="1"/>
  <c r="T758" i="1" s="1"/>
  <c r="M759" i="1"/>
  <c r="Q759" i="1" s="1"/>
  <c r="T759" i="1" s="1"/>
  <c r="M943" i="1"/>
  <c r="Q943" i="1" s="1"/>
  <c r="T943" i="1" s="1"/>
  <c r="M791" i="1"/>
  <c r="Q791" i="1" s="1"/>
  <c r="T791" i="1" s="1"/>
  <c r="M657" i="1"/>
  <c r="Q657" i="1" s="1"/>
  <c r="T657" i="1" s="1"/>
  <c r="M643" i="1"/>
  <c r="Q643" i="1" s="1"/>
  <c r="T643" i="1" s="1"/>
  <c r="M644" i="1"/>
  <c r="Q644" i="1" s="1"/>
  <c r="T644" i="1" s="1"/>
  <c r="M645" i="1"/>
  <c r="Q645" i="1" s="1"/>
  <c r="T645" i="1" s="1"/>
  <c r="T597" i="1"/>
  <c r="M598" i="1"/>
  <c r="Q598" i="1" s="1"/>
  <c r="T598" i="1" s="1"/>
  <c r="M616" i="1"/>
  <c r="Q616" i="1" s="1"/>
  <c r="T616" i="1" s="1"/>
  <c r="M615" i="1"/>
  <c r="Q615" i="1" s="1"/>
  <c r="T615" i="1" s="1"/>
  <c r="M614" i="1"/>
  <c r="Q614" i="1" s="1"/>
  <c r="T614" i="1" s="1"/>
  <c r="M613" i="1"/>
  <c r="Q613" i="1" s="1"/>
  <c r="T613" i="1" s="1"/>
  <c r="M612" i="1"/>
  <c r="Q612" i="1" s="1"/>
  <c r="T612" i="1" s="1"/>
  <c r="M611" i="1"/>
  <c r="Q611" i="1" s="1"/>
  <c r="T611" i="1" s="1"/>
  <c r="M610" i="1"/>
  <c r="Q610" i="1" s="1"/>
  <c r="T610" i="1" s="1"/>
  <c r="M609" i="1"/>
  <c r="Q609" i="1" s="1"/>
  <c r="T609" i="1" s="1"/>
  <c r="M608" i="1"/>
  <c r="Q608" i="1" s="1"/>
  <c r="T608" i="1" s="1"/>
  <c r="M607" i="1"/>
  <c r="Q607" i="1" s="1"/>
  <c r="T607" i="1" s="1"/>
  <c r="M606" i="1"/>
  <c r="Q606" i="1" s="1"/>
  <c r="T606" i="1" s="1"/>
  <c r="M658" i="1"/>
  <c r="Q658" i="1" s="1"/>
  <c r="T658" i="1" s="1"/>
  <c r="M605" i="1"/>
  <c r="Q605" i="1" s="1"/>
  <c r="T605" i="1" s="1"/>
  <c r="M604" i="1"/>
  <c r="Q604" i="1" s="1"/>
  <c r="T604" i="1" s="1"/>
  <c r="M603" i="1"/>
  <c r="Q603" i="1" s="1"/>
  <c r="T603" i="1" s="1"/>
  <c r="M602" i="1"/>
  <c r="Q602" i="1" s="1"/>
  <c r="T602" i="1" s="1"/>
  <c r="M601" i="1"/>
  <c r="Q601" i="1" s="1"/>
  <c r="T601" i="1" s="1"/>
  <c r="M600" i="1"/>
  <c r="Q600" i="1" s="1"/>
  <c r="T600" i="1" s="1"/>
  <c r="M599" i="1"/>
  <c r="Q599" i="1" s="1"/>
  <c r="T599" i="1" s="1"/>
  <c r="M641" i="1"/>
  <c r="Q641" i="1" s="1"/>
  <c r="T641" i="1" s="1"/>
  <c r="M642" i="1"/>
  <c r="Q642" i="1" s="1"/>
  <c r="T642" i="1" s="1"/>
  <c r="M663" i="1"/>
  <c r="Q663" i="1" s="1"/>
  <c r="T663" i="1" s="1"/>
  <c r="M662" i="1"/>
  <c r="Q662" i="1" s="1"/>
  <c r="T662" i="1" s="1"/>
  <c r="M646" i="1"/>
  <c r="Q646" i="1" s="1"/>
  <c r="T646" i="1" s="1"/>
  <c r="M647" i="1"/>
  <c r="Q647" i="1" s="1"/>
  <c r="T647" i="1" s="1"/>
  <c r="M661" i="1"/>
  <c r="Q661" i="1" s="1"/>
  <c r="T661" i="1" s="1"/>
  <c r="M660" i="1"/>
  <c r="Q660" i="1" s="1"/>
  <c r="T660" i="1" s="1"/>
  <c r="M888" i="1"/>
  <c r="Q888" i="1" s="1"/>
  <c r="T888" i="1" s="1"/>
  <c r="M887" i="1"/>
  <c r="Q887" i="1" s="1"/>
  <c r="T887" i="1" s="1"/>
  <c r="M659" i="1"/>
  <c r="Q659" i="1" s="1"/>
  <c r="T659" i="1" s="1"/>
  <c r="M839" i="1"/>
  <c r="Q839" i="1" s="1"/>
  <c r="T839" i="1" s="1"/>
  <c r="M790" i="1"/>
  <c r="Q790" i="1" s="1"/>
  <c r="T790" i="1" s="1"/>
  <c r="M648" i="1"/>
  <c r="Q648" i="1" s="1"/>
  <c r="T648" i="1" s="1"/>
  <c r="M649" i="1"/>
  <c r="Q649" i="1" s="1"/>
  <c r="T649" i="1" s="1"/>
  <c r="M650" i="1"/>
  <c r="Q650" i="1" s="1"/>
  <c r="T650" i="1" s="1"/>
  <c r="M651" i="1"/>
  <c r="Q651" i="1" s="1"/>
  <c r="T651" i="1" s="1"/>
  <c r="M838" i="1"/>
  <c r="Q838" i="1" s="1"/>
  <c r="T838" i="1" s="1"/>
  <c r="M744" i="1"/>
  <c r="Q744" i="1" s="1"/>
  <c r="T744" i="1" s="1"/>
  <c r="M743" i="1"/>
  <c r="Q743" i="1" s="1"/>
  <c r="T743" i="1" s="1"/>
  <c r="M692" i="1"/>
  <c r="Q692" i="1" s="1"/>
  <c r="T692" i="1" s="1"/>
  <c r="M693" i="1"/>
  <c r="Q693" i="1" s="1"/>
  <c r="T693" i="1" s="1"/>
  <c r="M652" i="1"/>
  <c r="Q652" i="1" s="1"/>
  <c r="T652" i="1" s="1"/>
  <c r="M653" i="1"/>
  <c r="Q653" i="1" s="1"/>
  <c r="T653" i="1" s="1"/>
  <c r="M654" i="1"/>
  <c r="Q654" i="1" s="1"/>
  <c r="T654" i="1" s="1"/>
  <c r="M655" i="1"/>
  <c r="Q655" i="1" s="1"/>
  <c r="T655" i="1" s="1"/>
  <c r="M664" i="1"/>
  <c r="Q664" i="1" s="1"/>
  <c r="T664" i="1" s="1"/>
  <c r="M665" i="1"/>
  <c r="Q665" i="1" s="1"/>
  <c r="M666" i="1"/>
  <c r="Q666" i="1" s="1"/>
  <c r="M667" i="1"/>
  <c r="M668" i="1"/>
  <c r="M656" i="1"/>
  <c r="Q656" i="1" s="1"/>
  <c r="T656" i="1" s="1"/>
  <c r="M526" i="1"/>
  <c r="M527" i="1"/>
  <c r="M509" i="1"/>
  <c r="Q509" i="1" s="1"/>
  <c r="T509" i="1" s="1"/>
  <c r="T508" i="1"/>
  <c r="M885" i="1"/>
  <c r="Q885" i="1" s="1"/>
  <c r="T885" i="1" s="1"/>
  <c r="M886" i="1"/>
  <c r="Q886" i="1" s="1"/>
  <c r="T886" i="1" s="1"/>
  <c r="M789" i="1"/>
  <c r="Q789" i="1" s="1"/>
  <c r="T789" i="1" s="1"/>
  <c r="M837" i="1"/>
  <c r="Q837" i="1" s="1"/>
  <c r="T837" i="1" s="1"/>
  <c r="M836" i="1"/>
  <c r="Q836" i="1" s="1"/>
  <c r="T836" i="1" s="1"/>
  <c r="M788" i="1"/>
  <c r="Q788" i="1" s="1"/>
  <c r="T788" i="1" s="1"/>
  <c r="M742" i="1"/>
  <c r="Q742" i="1" s="1"/>
  <c r="T742" i="1" s="1"/>
  <c r="M741" i="1"/>
  <c r="Q741" i="1" s="1"/>
  <c r="T741" i="1" s="1"/>
  <c r="M691" i="1"/>
  <c r="Q691" i="1" s="1"/>
  <c r="T691" i="1" s="1"/>
  <c r="M690" i="1"/>
  <c r="Q690" i="1" s="1"/>
  <c r="T690" i="1" s="1"/>
  <c r="M640" i="1"/>
  <c r="Q640" i="1" s="1"/>
  <c r="T640" i="1" s="1"/>
  <c r="M639" i="1"/>
  <c r="Q639" i="1" s="1"/>
  <c r="T639" i="1" s="1"/>
  <c r="M511" i="1"/>
  <c r="M596" i="1"/>
  <c r="Q596" i="1" s="1"/>
  <c r="T596" i="1" s="1"/>
  <c r="M595" i="1"/>
  <c r="Q595" i="1" s="1"/>
  <c r="T595" i="1" s="1"/>
  <c r="M565" i="1"/>
  <c r="Q565" i="1" s="1"/>
  <c r="T565" i="1" s="1"/>
  <c r="M568" i="1"/>
  <c r="Q568" i="1" s="1"/>
  <c r="T568" i="1" s="1"/>
  <c r="M570" i="1"/>
  <c r="Q570" i="1" s="1"/>
  <c r="T570" i="1" s="1"/>
  <c r="M572" i="1"/>
  <c r="Q572" i="1" s="1"/>
  <c r="T572" i="1" s="1"/>
  <c r="M556" i="1"/>
  <c r="Q556" i="1" s="1"/>
  <c r="T556" i="1" s="1"/>
  <c r="M551" i="1"/>
  <c r="Q551" i="1" s="1"/>
  <c r="T551" i="1" s="1"/>
  <c r="M553" i="1"/>
  <c r="Q553" i="1" s="1"/>
  <c r="T553" i="1" s="1"/>
  <c r="M557" i="1"/>
  <c r="Q557" i="1" s="1"/>
  <c r="T557" i="1" s="1"/>
  <c r="M558" i="1"/>
  <c r="Q558" i="1" s="1"/>
  <c r="T558" i="1" s="1"/>
  <c r="M559" i="1"/>
  <c r="Q559" i="1" s="1"/>
  <c r="T559" i="1" s="1"/>
  <c r="M560" i="1"/>
  <c r="Q560" i="1" s="1"/>
  <c r="T560" i="1" s="1"/>
  <c r="M561" i="1"/>
  <c r="Q561" i="1" s="1"/>
  <c r="T561" i="1" s="1"/>
  <c r="M562" i="1"/>
  <c r="Q562" i="1" s="1"/>
  <c r="T562" i="1" s="1"/>
  <c r="M563" i="1"/>
  <c r="Q563" i="1" s="1"/>
  <c r="T563" i="1" s="1"/>
  <c r="M564" i="1"/>
  <c r="Q564" i="1" s="1"/>
  <c r="T564" i="1" s="1"/>
  <c r="M566" i="1"/>
  <c r="Q566" i="1" s="1"/>
  <c r="T566" i="1" s="1"/>
  <c r="M567" i="1"/>
  <c r="Q567" i="1" s="1"/>
  <c r="T567" i="1" s="1"/>
  <c r="M569" i="1"/>
  <c r="Q569" i="1" s="1"/>
  <c r="T569" i="1" s="1"/>
  <c r="M571" i="1"/>
  <c r="Q571" i="1" s="1"/>
  <c r="T571" i="1" s="1"/>
  <c r="M573" i="1"/>
  <c r="Q573" i="1" s="1"/>
  <c r="M555" i="1"/>
  <c r="Q555" i="1" s="1"/>
  <c r="T555" i="1" s="1"/>
  <c r="M552" i="1"/>
  <c r="Q552" i="1" s="1"/>
  <c r="T552" i="1" s="1"/>
  <c r="M550" i="1"/>
  <c r="Q550" i="1" s="1"/>
  <c r="T550" i="1" s="1"/>
  <c r="M528" i="1"/>
  <c r="Q528" i="1" s="1"/>
  <c r="M510" i="1"/>
  <c r="Q510" i="1" s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1307" i="1"/>
  <c r="Q1307" i="1" s="1"/>
  <c r="T1307" i="1" s="1"/>
  <c r="M1308" i="1"/>
  <c r="Q1308" i="1" s="1"/>
  <c r="T1308" i="1" s="1"/>
  <c r="M1309" i="1"/>
  <c r="Q1309" i="1" s="1"/>
  <c r="T1309" i="1" s="1"/>
  <c r="M1239" i="1"/>
  <c r="Q1239" i="1" s="1"/>
  <c r="T1239" i="1" s="1"/>
  <c r="M1245" i="1"/>
  <c r="Q1245" i="1" s="1"/>
  <c r="T1245" i="1" s="1"/>
  <c r="M1244" i="1"/>
  <c r="Q1244" i="1" s="1"/>
  <c r="T1244" i="1" s="1"/>
  <c r="M1243" i="1"/>
  <c r="Q1243" i="1" s="1"/>
  <c r="T1243" i="1" s="1"/>
  <c r="M1242" i="1"/>
  <c r="Q1242" i="1" s="1"/>
  <c r="T1242" i="1" s="1"/>
  <c r="M1241" i="1"/>
  <c r="Q1241" i="1" s="1"/>
  <c r="T1241" i="1" s="1"/>
  <c r="M1240" i="1"/>
  <c r="Q1240" i="1" s="1"/>
  <c r="T1240" i="1" s="1"/>
  <c r="M1299" i="1"/>
  <c r="Q1299" i="1" s="1"/>
  <c r="T1299" i="1" s="1"/>
  <c r="M1298" i="1"/>
  <c r="Q1298" i="1" s="1"/>
  <c r="T1298" i="1" s="1"/>
  <c r="M1251" i="1"/>
  <c r="Q1251" i="1" s="1"/>
  <c r="T1251" i="1" s="1"/>
  <c r="M1306" i="1"/>
  <c r="Q1306" i="1" s="1"/>
  <c r="T1306" i="1" s="1"/>
  <c r="T1238" i="1"/>
  <c r="M1305" i="1"/>
  <c r="Q1305" i="1" s="1"/>
  <c r="T1305" i="1" s="1"/>
  <c r="M1262" i="1"/>
  <c r="Q1262" i="1" s="1"/>
  <c r="T1262" i="1" s="1"/>
  <c r="M1261" i="1"/>
  <c r="Q1261" i="1" s="1"/>
  <c r="T1261" i="1" s="1"/>
  <c r="M1260" i="1"/>
  <c r="Q1260" i="1" s="1"/>
  <c r="T1260" i="1" s="1"/>
  <c r="M1259" i="1"/>
  <c r="Q1259" i="1" s="1"/>
  <c r="T1259" i="1" s="1"/>
  <c r="M1258" i="1"/>
  <c r="Q1258" i="1" s="1"/>
  <c r="T1258" i="1" s="1"/>
  <c r="M1257" i="1"/>
  <c r="Q1257" i="1" s="1"/>
  <c r="T1257" i="1" s="1"/>
  <c r="M1256" i="1"/>
  <c r="Q1256" i="1" s="1"/>
  <c r="T1256" i="1" s="1"/>
  <c r="M1255" i="1"/>
  <c r="Q1255" i="1" s="1"/>
  <c r="T1255" i="1" s="1"/>
  <c r="M1254" i="1"/>
  <c r="Q1254" i="1" s="1"/>
  <c r="T1254" i="1" s="1"/>
  <c r="M1253" i="1"/>
  <c r="Q1253" i="1" s="1"/>
  <c r="T1253" i="1" s="1"/>
  <c r="M1252" i="1"/>
  <c r="Q1252" i="1" s="1"/>
  <c r="T1252" i="1" s="1"/>
  <c r="M1250" i="1"/>
  <c r="Q1250" i="1" s="1"/>
  <c r="T1250" i="1" s="1"/>
  <c r="M1249" i="1"/>
  <c r="Q1249" i="1" s="1"/>
  <c r="T1249" i="1" s="1"/>
  <c r="M1248" i="1"/>
  <c r="Q1248" i="1" s="1"/>
  <c r="T1248" i="1" s="1"/>
  <c r="M1247" i="1"/>
  <c r="Q1247" i="1" s="1"/>
  <c r="T1247" i="1" s="1"/>
  <c r="M1246" i="1"/>
  <c r="Q1246" i="1" s="1"/>
  <c r="T1246" i="1" s="1"/>
  <c r="M802" i="1"/>
  <c r="Q802" i="1" s="1"/>
  <c r="T802" i="1" s="1"/>
  <c r="M861" i="1"/>
  <c r="Q861" i="1" s="1"/>
  <c r="T861" i="1" s="1"/>
  <c r="M1080" i="1"/>
  <c r="Q1080" i="1" s="1"/>
  <c r="T1080" i="1" s="1"/>
  <c r="M1084" i="1"/>
  <c r="Q1084" i="1" s="1"/>
  <c r="T1084" i="1" s="1"/>
  <c r="M1079" i="1"/>
  <c r="Q1079" i="1" s="1"/>
  <c r="T1079" i="1" s="1"/>
  <c r="M1078" i="1"/>
  <c r="Q1078" i="1" s="1"/>
  <c r="T1078" i="1" s="1"/>
  <c r="M1077" i="1"/>
  <c r="Q1077" i="1" s="1"/>
  <c r="T1077" i="1" s="1"/>
  <c r="M1076" i="1"/>
  <c r="Q1076" i="1" s="1"/>
  <c r="T1076" i="1" s="1"/>
  <c r="M1075" i="1"/>
  <c r="Q1075" i="1" s="1"/>
  <c r="T1075" i="1" s="1"/>
  <c r="M1074" i="1"/>
  <c r="Q1074" i="1" s="1"/>
  <c r="T1074" i="1" s="1"/>
  <c r="M1310" i="1"/>
  <c r="Q1310" i="1" s="1"/>
  <c r="T1310" i="1" s="1"/>
  <c r="M1311" i="1"/>
  <c r="Q1311" i="1" s="1"/>
  <c r="T1311" i="1" s="1"/>
  <c r="M1312" i="1"/>
  <c r="Q1312" i="1" s="1"/>
  <c r="T1312" i="1" s="1"/>
  <c r="M1313" i="1"/>
  <c r="Q1313" i="1" s="1"/>
  <c r="T1313" i="1" s="1"/>
  <c r="M1314" i="1"/>
  <c r="Q1314" i="1" s="1"/>
  <c r="T1314" i="1" s="1"/>
  <c r="M1315" i="1"/>
  <c r="Q1315" i="1" s="1"/>
  <c r="T1315" i="1" s="1"/>
  <c r="M1316" i="1"/>
  <c r="Q1316" i="1" s="1"/>
  <c r="T1316" i="1" s="1"/>
  <c r="M1324" i="1"/>
  <c r="Q1324" i="1" s="1"/>
  <c r="T1324" i="1" s="1"/>
  <c r="M1317" i="1"/>
  <c r="Q1317" i="1" s="1"/>
  <c r="T1317" i="1" s="1"/>
  <c r="M1318" i="1"/>
  <c r="Q1318" i="1" s="1"/>
  <c r="T1318" i="1" s="1"/>
  <c r="M1319" i="1"/>
  <c r="Q1319" i="1" s="1"/>
  <c r="T1319" i="1" s="1"/>
  <c r="M1320" i="1"/>
  <c r="Q1320" i="1" s="1"/>
  <c r="T1320" i="1" s="1"/>
  <c r="M1321" i="1"/>
  <c r="Q1321" i="1" s="1"/>
  <c r="T1321" i="1" s="1"/>
  <c r="M1362" i="1"/>
  <c r="Q1362" i="1" s="1"/>
  <c r="T1362" i="1" s="1"/>
  <c r="M1363" i="1"/>
  <c r="Q1363" i="1" s="1"/>
  <c r="T1363" i="1" s="1"/>
  <c r="M91" i="1"/>
  <c r="Q91" i="1" s="1"/>
  <c r="T91" i="1" s="1"/>
  <c r="M425" i="1"/>
  <c r="M278" i="1"/>
  <c r="Q278" i="1" s="1"/>
  <c r="M545" i="1" s="1"/>
  <c r="Q545" i="1" s="1"/>
  <c r="T545" i="1" s="1"/>
  <c r="M348" i="1"/>
  <c r="Q348" i="1" s="1"/>
  <c r="M636" i="1" s="1"/>
  <c r="Q636" i="1" s="1"/>
  <c r="T636" i="1" s="1"/>
  <c r="M216" i="1"/>
  <c r="Q216" i="1" s="1"/>
  <c r="T9" i="1"/>
  <c r="T7" i="1"/>
  <c r="M26" i="1"/>
  <c r="Q26" i="1" s="1"/>
  <c r="T26" i="1" s="1"/>
  <c r="M56" i="1"/>
  <c r="Q56" i="1" s="1"/>
  <c r="T56" i="1" s="1"/>
  <c r="T16" i="1"/>
  <c r="M115" i="1"/>
  <c r="Q115" i="1" s="1"/>
  <c r="M306" i="1" s="1"/>
  <c r="Q306" i="1" s="1"/>
  <c r="T306" i="1" s="1"/>
  <c r="M159" i="1"/>
  <c r="Q159" i="1" s="1"/>
  <c r="M418" i="1" s="1"/>
  <c r="Q418" i="1" s="1"/>
  <c r="T418" i="1" s="1"/>
  <c r="M39" i="1"/>
  <c r="Q39" i="1" s="1"/>
  <c r="T39" i="1" s="1"/>
  <c r="M41" i="1"/>
  <c r="Q41" i="1" s="1"/>
  <c r="M94" i="1" s="1"/>
  <c r="M76" i="1"/>
  <c r="Q76" i="1" s="1"/>
  <c r="M73" i="1"/>
  <c r="Q73" i="1" s="1"/>
  <c r="T73" i="1" s="1"/>
  <c r="Q32" i="1"/>
  <c r="T32" i="1" s="1"/>
  <c r="Q31" i="1"/>
  <c r="T31" i="1" s="1"/>
  <c r="Q30" i="1"/>
  <c r="T30" i="1" s="1"/>
  <c r="Q27" i="1"/>
  <c r="T27" i="1" s="1"/>
  <c r="Q25" i="1"/>
  <c r="T25" i="1" s="1"/>
  <c r="Q28" i="1"/>
  <c r="T28" i="1" s="1"/>
  <c r="Q29" i="1"/>
  <c r="T29" i="1" s="1"/>
  <c r="Q33" i="1"/>
  <c r="M592" i="1" l="1"/>
  <c r="Q592" i="1" s="1"/>
  <c r="T592" i="1" s="1"/>
  <c r="M591" i="1"/>
  <c r="Q591" i="1" s="1"/>
  <c r="T591" i="1" s="1"/>
  <c r="M547" i="1"/>
  <c r="Q547" i="1" s="1"/>
  <c r="T547" i="1" s="1"/>
  <c r="M546" i="1"/>
  <c r="Q546" i="1" s="1"/>
  <c r="T546" i="1" s="1"/>
  <c r="M504" i="1"/>
  <c r="M502" i="1"/>
  <c r="Q502" i="1" s="1"/>
  <c r="T502" i="1" s="1"/>
  <c r="Q504" i="1"/>
  <c r="T504" i="1" s="1"/>
  <c r="M503" i="1"/>
  <c r="Q503" i="1" s="1"/>
  <c r="T503" i="1" s="1"/>
  <c r="Q506" i="1"/>
  <c r="T506" i="1" s="1"/>
  <c r="M505" i="1"/>
  <c r="Q505" i="1" s="1"/>
  <c r="T505" i="1" s="1"/>
  <c r="Q511" i="1"/>
  <c r="T510" i="1"/>
  <c r="M460" i="1"/>
  <c r="Q460" i="1" s="1"/>
  <c r="T460" i="1" s="1"/>
  <c r="M459" i="1"/>
  <c r="Q459" i="1" s="1"/>
  <c r="T459" i="1" s="1"/>
  <c r="M461" i="1"/>
  <c r="Q461" i="1" s="1"/>
  <c r="T461" i="1" s="1"/>
  <c r="M462" i="1"/>
  <c r="Q462" i="1" s="1"/>
  <c r="T462" i="1" s="1"/>
  <c r="M458" i="1"/>
  <c r="Q458" i="1" s="1"/>
  <c r="T458" i="1" s="1"/>
  <c r="M457" i="1"/>
  <c r="Q457" i="1" s="1"/>
  <c r="T457" i="1" s="1"/>
  <c r="M421" i="1"/>
  <c r="Q421" i="1" s="1"/>
  <c r="T421" i="1" s="1"/>
  <c r="M422" i="1"/>
  <c r="Q422" i="1" s="1"/>
  <c r="T422" i="1" s="1"/>
  <c r="M423" i="1"/>
  <c r="Q423" i="1" s="1"/>
  <c r="T423" i="1" s="1"/>
  <c r="M406" i="1"/>
  <c r="Q406" i="1" s="1"/>
  <c r="T406" i="1" s="1"/>
  <c r="M424" i="1"/>
  <c r="Q424" i="1" s="1"/>
  <c r="T424" i="1" s="1"/>
  <c r="M419" i="1"/>
  <c r="Q419" i="1" s="1"/>
  <c r="T419" i="1" s="1"/>
  <c r="M420" i="1"/>
  <c r="Q420" i="1" s="1"/>
  <c r="T420" i="1" s="1"/>
  <c r="M402" i="1"/>
  <c r="Q402" i="1" s="1"/>
  <c r="T402" i="1" s="1"/>
  <c r="M404" i="1"/>
  <c r="Q404" i="1" s="1"/>
  <c r="T404" i="1" s="1"/>
  <c r="M401" i="1"/>
  <c r="Q401" i="1" s="1"/>
  <c r="T401" i="1" s="1"/>
  <c r="M399" i="1"/>
  <c r="Q399" i="1" s="1"/>
  <c r="T399" i="1" s="1"/>
  <c r="M397" i="1"/>
  <c r="Q397" i="1" s="1"/>
  <c r="T397" i="1" s="1"/>
  <c r="M395" i="1"/>
  <c r="Q395" i="1" s="1"/>
  <c r="T395" i="1" s="1"/>
  <c r="M393" i="1"/>
  <c r="Q393" i="1" s="1"/>
  <c r="T393" i="1" s="1"/>
  <c r="M391" i="1"/>
  <c r="Q391" i="1" s="1"/>
  <c r="T391" i="1" s="1"/>
  <c r="M389" i="1"/>
  <c r="Q389" i="1" s="1"/>
  <c r="T389" i="1" s="1"/>
  <c r="M387" i="1"/>
  <c r="Q387" i="1" s="1"/>
  <c r="T387" i="1" s="1"/>
  <c r="M385" i="1"/>
  <c r="Q385" i="1" s="1"/>
  <c r="T385" i="1" s="1"/>
  <c r="M403" i="1"/>
  <c r="Q403" i="1" s="1"/>
  <c r="T403" i="1" s="1"/>
  <c r="M405" i="1"/>
  <c r="Q405" i="1" s="1"/>
  <c r="T405" i="1" s="1"/>
  <c r="M400" i="1"/>
  <c r="Q400" i="1" s="1"/>
  <c r="T400" i="1" s="1"/>
  <c r="M398" i="1"/>
  <c r="Q398" i="1" s="1"/>
  <c r="T398" i="1" s="1"/>
  <c r="M396" i="1"/>
  <c r="Q396" i="1" s="1"/>
  <c r="T396" i="1" s="1"/>
  <c r="M394" i="1"/>
  <c r="Q394" i="1" s="1"/>
  <c r="T394" i="1" s="1"/>
  <c r="M392" i="1"/>
  <c r="Q392" i="1" s="1"/>
  <c r="T392" i="1" s="1"/>
  <c r="M390" i="1"/>
  <c r="Q390" i="1" s="1"/>
  <c r="T390" i="1" s="1"/>
  <c r="M388" i="1"/>
  <c r="Q388" i="1" s="1"/>
  <c r="T388" i="1" s="1"/>
  <c r="M386" i="1"/>
  <c r="Q386" i="1" s="1"/>
  <c r="T386" i="1" s="1"/>
  <c r="M384" i="1"/>
  <c r="Q384" i="1" s="1"/>
  <c r="T384" i="1" s="1"/>
  <c r="M383" i="1"/>
  <c r="Q383" i="1" s="1"/>
  <c r="T383" i="1" s="1"/>
  <c r="M381" i="1"/>
  <c r="Q381" i="1" s="1"/>
  <c r="T381" i="1" s="1"/>
  <c r="M382" i="1"/>
  <c r="Q382" i="1" s="1"/>
  <c r="T382" i="1" s="1"/>
  <c r="M380" i="1"/>
  <c r="Q380" i="1" s="1"/>
  <c r="T380" i="1" s="1"/>
  <c r="M347" i="1"/>
  <c r="Q347" i="1" s="1"/>
  <c r="T347" i="1" s="1"/>
  <c r="M346" i="1"/>
  <c r="Q346" i="1" s="1"/>
  <c r="T346" i="1" s="1"/>
  <c r="T348" i="1"/>
  <c r="M349" i="1"/>
  <c r="Q349" i="1" s="1"/>
  <c r="T349" i="1" s="1"/>
  <c r="M351" i="1"/>
  <c r="Q351" i="1" s="1"/>
  <c r="T351" i="1" s="1"/>
  <c r="M356" i="1"/>
  <c r="Q356" i="1" s="1"/>
  <c r="T356" i="1" s="1"/>
  <c r="M350" i="1"/>
  <c r="Q350" i="1" s="1"/>
  <c r="T350" i="1" s="1"/>
  <c r="M352" i="1"/>
  <c r="Q352" i="1" s="1"/>
  <c r="T352" i="1" s="1"/>
  <c r="M353" i="1"/>
  <c r="Q353" i="1" s="1"/>
  <c r="T353" i="1" s="1"/>
  <c r="M354" i="1"/>
  <c r="Q354" i="1" s="1"/>
  <c r="T354" i="1" s="1"/>
  <c r="M355" i="1"/>
  <c r="Q355" i="1" s="1"/>
  <c r="T355" i="1" s="1"/>
  <c r="M357" i="1"/>
  <c r="Q357" i="1" s="1"/>
  <c r="T357" i="1" s="1"/>
  <c r="M358" i="1"/>
  <c r="Q358" i="1" s="1"/>
  <c r="T358" i="1" s="1"/>
  <c r="M359" i="1"/>
  <c r="Q359" i="1" s="1"/>
  <c r="T359" i="1" s="1"/>
  <c r="M360" i="1"/>
  <c r="Q360" i="1" s="1"/>
  <c r="T360" i="1" s="1"/>
  <c r="M361" i="1"/>
  <c r="Q361" i="1" s="1"/>
  <c r="T361" i="1" s="1"/>
  <c r="M362" i="1"/>
  <c r="Q362" i="1" s="1"/>
  <c r="T362" i="1" s="1"/>
  <c r="M363" i="1"/>
  <c r="Q363" i="1" s="1"/>
  <c r="T363" i="1" s="1"/>
  <c r="M364" i="1"/>
  <c r="Q364" i="1" s="1"/>
  <c r="T364" i="1" s="1"/>
  <c r="M365" i="1"/>
  <c r="Q365" i="1" s="1"/>
  <c r="T365" i="1" s="1"/>
  <c r="M366" i="1"/>
  <c r="Q366" i="1" s="1"/>
  <c r="T366" i="1" s="1"/>
  <c r="M345" i="1"/>
  <c r="Q345" i="1" s="1"/>
  <c r="T345" i="1" s="1"/>
  <c r="M344" i="1"/>
  <c r="Q344" i="1" s="1"/>
  <c r="T344" i="1" s="1"/>
  <c r="M343" i="1"/>
  <c r="Q343" i="1" s="1"/>
  <c r="T343" i="1" s="1"/>
  <c r="M342" i="1"/>
  <c r="Q342" i="1" s="1"/>
  <c r="T342" i="1" s="1"/>
  <c r="M288" i="1"/>
  <c r="Q288" i="1" s="1"/>
  <c r="T288" i="1" s="1"/>
  <c r="M287" i="1"/>
  <c r="Q287" i="1" s="1"/>
  <c r="T287" i="1" s="1"/>
  <c r="M286" i="1"/>
  <c r="Q286" i="1" s="1"/>
  <c r="T286" i="1" s="1"/>
  <c r="M290" i="1"/>
  <c r="Q290" i="1" s="1"/>
  <c r="T290" i="1" s="1"/>
  <c r="M285" i="1"/>
  <c r="Q285" i="1" s="1"/>
  <c r="T285" i="1" s="1"/>
  <c r="M284" i="1"/>
  <c r="Q284" i="1" s="1"/>
  <c r="T284" i="1" s="1"/>
  <c r="M283" i="1"/>
  <c r="Q283" i="1" s="1"/>
  <c r="T283" i="1" s="1"/>
  <c r="M282" i="1"/>
  <c r="Q282" i="1" s="1"/>
  <c r="T282" i="1" s="1"/>
  <c r="M281" i="1"/>
  <c r="Q281" i="1" s="1"/>
  <c r="T281" i="1" s="1"/>
  <c r="M280" i="1"/>
  <c r="Q280" i="1" s="1"/>
  <c r="T280" i="1" s="1"/>
  <c r="T278" i="1"/>
  <c r="M279" i="1"/>
  <c r="Q279" i="1" s="1"/>
  <c r="T279" i="1" s="1"/>
  <c r="M295" i="1"/>
  <c r="Q295" i="1" s="1"/>
  <c r="T295" i="1" s="1"/>
  <c r="M294" i="1"/>
  <c r="Q294" i="1" s="1"/>
  <c r="T294" i="1" s="1"/>
  <c r="M293" i="1"/>
  <c r="Q293" i="1" s="1"/>
  <c r="T293" i="1" s="1"/>
  <c r="M292" i="1"/>
  <c r="Q292" i="1" s="1"/>
  <c r="T292" i="1" s="1"/>
  <c r="M291" i="1"/>
  <c r="Q291" i="1" s="1"/>
  <c r="T291" i="1" s="1"/>
  <c r="M289" i="1"/>
  <c r="Q289" i="1" s="1"/>
  <c r="T289" i="1" s="1"/>
  <c r="M329" i="1"/>
  <c r="Q329" i="1" s="1"/>
  <c r="T329" i="1" s="1"/>
  <c r="M327" i="1"/>
  <c r="Q327" i="1" s="1"/>
  <c r="T327" i="1" s="1"/>
  <c r="M325" i="1"/>
  <c r="Q325" i="1" s="1"/>
  <c r="T325" i="1" s="1"/>
  <c r="M320" i="1"/>
  <c r="Q320" i="1" s="1"/>
  <c r="T320" i="1" s="1"/>
  <c r="M319" i="1"/>
  <c r="Q319" i="1" s="1"/>
  <c r="T319" i="1" s="1"/>
  <c r="M318" i="1"/>
  <c r="Q318" i="1" s="1"/>
  <c r="T318" i="1" s="1"/>
  <c r="M317" i="1"/>
  <c r="Q317" i="1" s="1"/>
  <c r="T317" i="1" s="1"/>
  <c r="M315" i="1"/>
  <c r="Q315" i="1" s="1"/>
  <c r="T315" i="1" s="1"/>
  <c r="M314" i="1"/>
  <c r="Q314" i="1" s="1"/>
  <c r="T314" i="1" s="1"/>
  <c r="M312" i="1"/>
  <c r="Q312" i="1" s="1"/>
  <c r="T312" i="1" s="1"/>
  <c r="M311" i="1"/>
  <c r="Q311" i="1" s="1"/>
  <c r="T311" i="1" s="1"/>
  <c r="M328" i="1"/>
  <c r="Q328" i="1" s="1"/>
  <c r="T328" i="1" s="1"/>
  <c r="M326" i="1"/>
  <c r="Q326" i="1" s="1"/>
  <c r="T326" i="1" s="1"/>
  <c r="M324" i="1"/>
  <c r="Q324" i="1" s="1"/>
  <c r="T324" i="1" s="1"/>
  <c r="M323" i="1"/>
  <c r="Q323" i="1" s="1"/>
  <c r="T323" i="1" s="1"/>
  <c r="M322" i="1"/>
  <c r="Q322" i="1" s="1"/>
  <c r="T322" i="1" s="1"/>
  <c r="M321" i="1"/>
  <c r="Q321" i="1" s="1"/>
  <c r="T321" i="1" s="1"/>
  <c r="M316" i="1"/>
  <c r="Q316" i="1" s="1"/>
  <c r="T316" i="1" s="1"/>
  <c r="M313" i="1"/>
  <c r="Q313" i="1" s="1"/>
  <c r="T313" i="1" s="1"/>
  <c r="M309" i="1"/>
  <c r="Q309" i="1" s="1"/>
  <c r="T309" i="1" s="1"/>
  <c r="M310" i="1"/>
  <c r="Q310" i="1" s="1"/>
  <c r="T310" i="1" s="1"/>
  <c r="M308" i="1"/>
  <c r="Q308" i="1" s="1"/>
  <c r="T308" i="1" s="1"/>
  <c r="M307" i="1"/>
  <c r="Q307" i="1" s="1"/>
  <c r="T307" i="1" s="1"/>
  <c r="M277" i="1"/>
  <c r="Q277" i="1" s="1"/>
  <c r="T277" i="1" s="1"/>
  <c r="M276" i="1"/>
  <c r="Q276" i="1" s="1"/>
  <c r="T276" i="1" s="1"/>
  <c r="M273" i="1"/>
  <c r="Q273" i="1" s="1"/>
  <c r="T273" i="1" s="1"/>
  <c r="M272" i="1"/>
  <c r="Q272" i="1" s="1"/>
  <c r="T272" i="1" s="1"/>
  <c r="M274" i="1"/>
  <c r="Q274" i="1" s="1"/>
  <c r="T274" i="1" s="1"/>
  <c r="M275" i="1"/>
  <c r="Q275" i="1" s="1"/>
  <c r="T275" i="1" s="1"/>
  <c r="M261" i="1"/>
  <c r="Q261" i="1" s="1"/>
  <c r="T261" i="1" s="1"/>
  <c r="M262" i="1"/>
  <c r="Q262" i="1" s="1"/>
  <c r="T262" i="1" s="1"/>
  <c r="M259" i="1"/>
  <c r="Q259" i="1" s="1"/>
  <c r="T259" i="1" s="1"/>
  <c r="M260" i="1"/>
  <c r="Q260" i="1" s="1"/>
  <c r="T260" i="1" s="1"/>
  <c r="M263" i="1"/>
  <c r="Q263" i="1" s="1"/>
  <c r="T263" i="1" s="1"/>
  <c r="M230" i="1"/>
  <c r="Q230" i="1" s="1"/>
  <c r="T230" i="1" s="1"/>
  <c r="M231" i="1"/>
  <c r="Q231" i="1" s="1"/>
  <c r="T231" i="1" s="1"/>
  <c r="M229" i="1"/>
  <c r="Q229" i="1" s="1"/>
  <c r="T229" i="1" s="1"/>
  <c r="M220" i="1"/>
  <c r="Q220" i="1" s="1"/>
  <c r="T220" i="1" s="1"/>
  <c r="M221" i="1"/>
  <c r="Q221" i="1" s="1"/>
  <c r="T221" i="1" s="1"/>
  <c r="M219" i="1"/>
  <c r="Q219" i="1" s="1"/>
  <c r="T219" i="1" s="1"/>
  <c r="M218" i="1"/>
  <c r="Q218" i="1" s="1"/>
  <c r="T218" i="1" s="1"/>
  <c r="T216" i="1"/>
  <c r="M227" i="1"/>
  <c r="Q227" i="1" s="1"/>
  <c r="T227" i="1" s="1"/>
  <c r="M217" i="1"/>
  <c r="Q217" i="1" s="1"/>
  <c r="T217" i="1" s="1"/>
  <c r="M226" i="1"/>
  <c r="Q226" i="1" s="1"/>
  <c r="T226" i="1" s="1"/>
  <c r="M225" i="1"/>
  <c r="Q225" i="1" s="1"/>
  <c r="T225" i="1" s="1"/>
  <c r="M224" i="1"/>
  <c r="Q224" i="1" s="1"/>
  <c r="T224" i="1" s="1"/>
  <c r="M223" i="1"/>
  <c r="Q223" i="1" s="1"/>
  <c r="T223" i="1" s="1"/>
  <c r="M222" i="1"/>
  <c r="Q222" i="1" s="1"/>
  <c r="T222" i="1" s="1"/>
  <c r="M228" i="1"/>
  <c r="Q228" i="1" s="1"/>
  <c r="T228" i="1" s="1"/>
  <c r="M245" i="1"/>
  <c r="Q245" i="1" s="1"/>
  <c r="T245" i="1" s="1"/>
  <c r="M246" i="1"/>
  <c r="Q246" i="1" s="1"/>
  <c r="T246" i="1" s="1"/>
  <c r="M257" i="1"/>
  <c r="Q257" i="1" s="1"/>
  <c r="T257" i="1" s="1"/>
  <c r="M256" i="1"/>
  <c r="Q256" i="1" s="1"/>
  <c r="T256" i="1" s="1"/>
  <c r="M255" i="1"/>
  <c r="Q255" i="1" s="1"/>
  <c r="T255" i="1" s="1"/>
  <c r="M254" i="1"/>
  <c r="Q254" i="1" s="1"/>
  <c r="T254" i="1" s="1"/>
  <c r="M253" i="1"/>
  <c r="Q253" i="1" s="1"/>
  <c r="T253" i="1" s="1"/>
  <c r="M252" i="1"/>
  <c r="Q252" i="1" s="1"/>
  <c r="T252" i="1" s="1"/>
  <c r="M251" i="1"/>
  <c r="Q251" i="1" s="1"/>
  <c r="T251" i="1" s="1"/>
  <c r="M250" i="1"/>
  <c r="Q250" i="1" s="1"/>
  <c r="T250" i="1" s="1"/>
  <c r="M249" i="1"/>
  <c r="Q249" i="1" s="1"/>
  <c r="T249" i="1" s="1"/>
  <c r="M248" i="1"/>
  <c r="Q248" i="1" s="1"/>
  <c r="T248" i="1" s="1"/>
  <c r="M247" i="1"/>
  <c r="Q247" i="1" s="1"/>
  <c r="T247" i="1" s="1"/>
  <c r="M258" i="1"/>
  <c r="Q258" i="1" s="1"/>
  <c r="T258" i="1" s="1"/>
  <c r="M212" i="1"/>
  <c r="Q212" i="1" s="1"/>
  <c r="T212" i="1" s="1"/>
  <c r="M148" i="1"/>
  <c r="Q148" i="1" s="1"/>
  <c r="T148" i="1" s="1"/>
  <c r="M242" i="1"/>
  <c r="Q242" i="1" s="1"/>
  <c r="T242" i="1" s="1"/>
  <c r="M241" i="1"/>
  <c r="Q241" i="1" s="1"/>
  <c r="T241" i="1" s="1"/>
  <c r="M213" i="1"/>
  <c r="Q213" i="1" s="1"/>
  <c r="T213" i="1" s="1"/>
  <c r="M244" i="1"/>
  <c r="Q244" i="1" s="1"/>
  <c r="T244" i="1" s="1"/>
  <c r="M243" i="1"/>
  <c r="Q243" i="1" s="1"/>
  <c r="T243" i="1" s="1"/>
  <c r="M215" i="1"/>
  <c r="Q215" i="1" s="1"/>
  <c r="T215" i="1" s="1"/>
  <c r="M214" i="1"/>
  <c r="Q214" i="1" s="1"/>
  <c r="T214" i="1" s="1"/>
  <c r="M240" i="1"/>
  <c r="Q240" i="1" s="1"/>
  <c r="T240" i="1" s="1"/>
  <c r="M210" i="1"/>
  <c r="M193" i="1"/>
  <c r="Q193" i="1" s="1"/>
  <c r="T193" i="1" s="1"/>
  <c r="M194" i="1"/>
  <c r="Q194" i="1" s="1"/>
  <c r="T194" i="1" s="1"/>
  <c r="M195" i="1"/>
  <c r="Q195" i="1" s="1"/>
  <c r="T195" i="1" s="1"/>
  <c r="M196" i="1"/>
  <c r="Q196" i="1" s="1"/>
  <c r="T196" i="1" s="1"/>
  <c r="M197" i="1"/>
  <c r="Q197" i="1" s="1"/>
  <c r="T197" i="1" s="1"/>
  <c r="M198" i="1"/>
  <c r="Q198" i="1" s="1"/>
  <c r="T198" i="1" s="1"/>
  <c r="M199" i="1"/>
  <c r="Q199" i="1" s="1"/>
  <c r="T199" i="1" s="1"/>
  <c r="M200" i="1"/>
  <c r="Q200" i="1" s="1"/>
  <c r="T200" i="1" s="1"/>
  <c r="M201" i="1"/>
  <c r="Q201" i="1" s="1"/>
  <c r="T201" i="1" s="1"/>
  <c r="M202" i="1"/>
  <c r="Q202" i="1" s="1"/>
  <c r="T202" i="1" s="1"/>
  <c r="M203" i="1"/>
  <c r="Q203" i="1" s="1"/>
  <c r="T203" i="1" s="1"/>
  <c r="M186" i="1"/>
  <c r="Q186" i="1" s="1"/>
  <c r="T186" i="1" s="1"/>
  <c r="M188" i="1"/>
  <c r="Q188" i="1" s="1"/>
  <c r="T188" i="1" s="1"/>
  <c r="M190" i="1"/>
  <c r="Q190" i="1" s="1"/>
  <c r="T190" i="1" s="1"/>
  <c r="M192" i="1"/>
  <c r="Q192" i="1" s="1"/>
  <c r="T192" i="1" s="1"/>
  <c r="M185" i="1"/>
  <c r="Q185" i="1" s="1"/>
  <c r="T185" i="1" s="1"/>
  <c r="M187" i="1"/>
  <c r="Q187" i="1" s="1"/>
  <c r="T187" i="1" s="1"/>
  <c r="M189" i="1"/>
  <c r="Q189" i="1" s="1"/>
  <c r="T189" i="1" s="1"/>
  <c r="M191" i="1"/>
  <c r="Q191" i="1" s="1"/>
  <c r="T191" i="1" s="1"/>
  <c r="M182" i="1"/>
  <c r="Q182" i="1" s="1"/>
  <c r="T182" i="1" s="1"/>
  <c r="M211" i="1"/>
  <c r="Q211" i="1" s="1"/>
  <c r="T211" i="1" s="1"/>
  <c r="M183" i="1"/>
  <c r="Q183" i="1" s="1"/>
  <c r="T183" i="1" s="1"/>
  <c r="M184" i="1"/>
  <c r="Q184" i="1" s="1"/>
  <c r="T184" i="1" s="1"/>
  <c r="M172" i="1"/>
  <c r="Q172" i="1" s="1"/>
  <c r="T172" i="1" s="1"/>
  <c r="M173" i="1"/>
  <c r="Q173" i="1" s="1"/>
  <c r="T173" i="1" s="1"/>
  <c r="M158" i="1"/>
  <c r="Q158" i="1" s="1"/>
  <c r="T158" i="1" s="1"/>
  <c r="M157" i="1"/>
  <c r="Q157" i="1" s="1"/>
  <c r="T157" i="1" s="1"/>
  <c r="T159" i="1"/>
  <c r="M161" i="1"/>
  <c r="Q161" i="1" s="1"/>
  <c r="T161" i="1" s="1"/>
  <c r="M162" i="1"/>
  <c r="Q162" i="1" s="1"/>
  <c r="T162" i="1" s="1"/>
  <c r="M163" i="1"/>
  <c r="Q163" i="1" s="1"/>
  <c r="T163" i="1" s="1"/>
  <c r="M164" i="1"/>
  <c r="Q164" i="1" s="1"/>
  <c r="T164" i="1" s="1"/>
  <c r="M165" i="1"/>
  <c r="Q165" i="1" s="1"/>
  <c r="T165" i="1" s="1"/>
  <c r="M166" i="1"/>
  <c r="Q166" i="1" s="1"/>
  <c r="T166" i="1" s="1"/>
  <c r="M167" i="1"/>
  <c r="Q167" i="1" s="1"/>
  <c r="T167" i="1" s="1"/>
  <c r="M168" i="1"/>
  <c r="Q168" i="1" s="1"/>
  <c r="T168" i="1" s="1"/>
  <c r="M169" i="1"/>
  <c r="Q169" i="1" s="1"/>
  <c r="T169" i="1" s="1"/>
  <c r="M170" i="1"/>
  <c r="Q170" i="1" s="1"/>
  <c r="T170" i="1" s="1"/>
  <c r="M171" i="1"/>
  <c r="Q171" i="1" s="1"/>
  <c r="T171" i="1" s="1"/>
  <c r="M160" i="1"/>
  <c r="Q160" i="1" s="1"/>
  <c r="T160" i="1" s="1"/>
  <c r="M156" i="1"/>
  <c r="Q156" i="1" s="1"/>
  <c r="T156" i="1" s="1"/>
  <c r="M155" i="1"/>
  <c r="Q155" i="1" s="1"/>
  <c r="T155" i="1" s="1"/>
  <c r="M95" i="1"/>
  <c r="Q95" i="1" s="1"/>
  <c r="T95" i="1" s="1"/>
  <c r="M136" i="1"/>
  <c r="Q136" i="1" s="1"/>
  <c r="T136" i="1" s="1"/>
  <c r="M117" i="1"/>
  <c r="Q117" i="1" s="1"/>
  <c r="T117" i="1" s="1"/>
  <c r="M138" i="1"/>
  <c r="Q138" i="1" s="1"/>
  <c r="T138" i="1" s="1"/>
  <c r="M139" i="1"/>
  <c r="Q139" i="1" s="1"/>
  <c r="T139" i="1" s="1"/>
  <c r="T115" i="1"/>
  <c r="M121" i="1"/>
  <c r="Q121" i="1" s="1"/>
  <c r="T121" i="1" s="1"/>
  <c r="M123" i="1"/>
  <c r="Q123" i="1" s="1"/>
  <c r="T123" i="1" s="1"/>
  <c r="M124" i="1"/>
  <c r="Q124" i="1" s="1"/>
  <c r="T124" i="1" s="1"/>
  <c r="M144" i="1"/>
  <c r="Q144" i="1" s="1"/>
  <c r="T144" i="1" s="1"/>
  <c r="M125" i="1"/>
  <c r="Q125" i="1" s="1"/>
  <c r="T125" i="1" s="1"/>
  <c r="M116" i="1"/>
  <c r="Q116" i="1" s="1"/>
  <c r="T116" i="1" s="1"/>
  <c r="M141" i="1"/>
  <c r="Q141" i="1" s="1"/>
  <c r="T141" i="1" s="1"/>
  <c r="M143" i="1"/>
  <c r="Q143" i="1" s="1"/>
  <c r="T143" i="1" s="1"/>
  <c r="M145" i="1"/>
  <c r="Q145" i="1" s="1"/>
  <c r="T145" i="1" s="1"/>
  <c r="M147" i="1"/>
  <c r="Q147" i="1" s="1"/>
  <c r="T147" i="1" s="1"/>
  <c r="M137" i="1"/>
  <c r="Q137" i="1" s="1"/>
  <c r="T137" i="1" s="1"/>
  <c r="M140" i="1"/>
  <c r="Q140" i="1" s="1"/>
  <c r="T140" i="1" s="1"/>
  <c r="M142" i="1"/>
  <c r="Q142" i="1" s="1"/>
  <c r="T142" i="1" s="1"/>
  <c r="M146" i="1"/>
  <c r="Q146" i="1" s="1"/>
  <c r="T146" i="1" s="1"/>
  <c r="M118" i="1"/>
  <c r="Q118" i="1" s="1"/>
  <c r="T118" i="1" s="1"/>
  <c r="M119" i="1"/>
  <c r="Q119" i="1" s="1"/>
  <c r="T119" i="1" s="1"/>
  <c r="M120" i="1"/>
  <c r="Q120" i="1" s="1"/>
  <c r="T120" i="1" s="1"/>
  <c r="M122" i="1"/>
  <c r="Q122" i="1" s="1"/>
  <c r="T122" i="1" s="1"/>
  <c r="M44" i="1"/>
  <c r="Q44" i="1" s="1"/>
  <c r="T44" i="1" s="1"/>
  <c r="M43" i="1"/>
  <c r="Q43" i="1" s="1"/>
  <c r="T43" i="1" s="1"/>
  <c r="M100" i="1"/>
  <c r="Q100" i="1" s="1"/>
  <c r="T100" i="1" s="1"/>
  <c r="M101" i="1"/>
  <c r="Q101" i="1" s="1"/>
  <c r="T101" i="1" s="1"/>
  <c r="M79" i="1"/>
  <c r="Q79" i="1" s="1"/>
  <c r="T79" i="1" s="1"/>
  <c r="M105" i="1"/>
  <c r="Q105" i="1" s="1"/>
  <c r="T105" i="1" s="1"/>
  <c r="M98" i="1"/>
  <c r="Q98" i="1" s="1"/>
  <c r="T98" i="1" s="1"/>
  <c r="M96" i="1"/>
  <c r="Q96" i="1" s="1"/>
  <c r="T96" i="1" s="1"/>
  <c r="M104" i="1"/>
  <c r="Q104" i="1" s="1"/>
  <c r="T104" i="1" s="1"/>
  <c r="M82" i="1"/>
  <c r="Q82" i="1" s="1"/>
  <c r="T82" i="1" s="1"/>
  <c r="M81" i="1"/>
  <c r="Q81" i="1" s="1"/>
  <c r="T81" i="1" s="1"/>
  <c r="M114" i="1"/>
  <c r="Q114" i="1" s="1"/>
  <c r="T114" i="1" s="1"/>
  <c r="M134" i="1"/>
  <c r="Q134" i="1" s="1"/>
  <c r="T134" i="1" s="1"/>
  <c r="M113" i="1"/>
  <c r="Q113" i="1" s="1"/>
  <c r="T113" i="1" s="1"/>
  <c r="M99" i="1"/>
  <c r="Q99" i="1" s="1"/>
  <c r="T99" i="1" s="1"/>
  <c r="M135" i="1"/>
  <c r="Q135" i="1" s="1"/>
  <c r="T135" i="1" s="1"/>
  <c r="M103" i="1"/>
  <c r="Q103" i="1" s="1"/>
  <c r="T103" i="1" s="1"/>
  <c r="M97" i="1"/>
  <c r="Q97" i="1" s="1"/>
  <c r="T97" i="1" s="1"/>
  <c r="T76" i="1"/>
  <c r="M102" i="1"/>
  <c r="Q102" i="1" s="1"/>
  <c r="T102" i="1" s="1"/>
  <c r="M112" i="1"/>
  <c r="Q112" i="1" s="1"/>
  <c r="T112" i="1" s="1"/>
  <c r="M111" i="1"/>
  <c r="Q111" i="1" s="1"/>
  <c r="M133" i="1"/>
  <c r="Q133" i="1" s="1"/>
  <c r="T133" i="1" s="1"/>
  <c r="M45" i="1"/>
  <c r="Q45" i="1" s="1"/>
  <c r="T45" i="1" s="1"/>
  <c r="M46" i="1"/>
  <c r="Q46" i="1" s="1"/>
  <c r="M47" i="1"/>
  <c r="Q47" i="1" s="1"/>
  <c r="M48" i="1"/>
  <c r="Q48" i="1" s="1"/>
  <c r="M49" i="1"/>
  <c r="Q49" i="1" s="1"/>
  <c r="T49" i="1" s="1"/>
  <c r="M50" i="1"/>
  <c r="Q50" i="1" s="1"/>
  <c r="M51" i="1"/>
  <c r="Q51" i="1" s="1"/>
  <c r="M52" i="1"/>
  <c r="Q52" i="1" s="1"/>
  <c r="M42" i="1"/>
  <c r="Q42" i="1" s="1"/>
  <c r="T42" i="1" s="1"/>
  <c r="T41" i="1"/>
  <c r="M92" i="1"/>
  <c r="Q92" i="1" s="1"/>
  <c r="M65" i="1"/>
  <c r="Q65" i="1" s="1"/>
  <c r="T65" i="1" s="1"/>
  <c r="M66" i="1"/>
  <c r="Q66" i="1" s="1"/>
  <c r="T66" i="1" s="1"/>
  <c r="M67" i="1"/>
  <c r="Q67" i="1" s="1"/>
  <c r="T67" i="1" s="1"/>
  <c r="M68" i="1"/>
  <c r="Q68" i="1" s="1"/>
  <c r="M69" i="1"/>
  <c r="Q69" i="1" s="1"/>
  <c r="M57" i="1"/>
  <c r="Q57" i="1" s="1"/>
  <c r="M75" i="1"/>
  <c r="Q75" i="1" s="1"/>
  <c r="T75" i="1" s="1"/>
  <c r="M60" i="1"/>
  <c r="Q60" i="1" s="1"/>
  <c r="T60" i="1" s="1"/>
  <c r="M58" i="1"/>
  <c r="Q58" i="1" s="1"/>
  <c r="T58" i="1" s="1"/>
  <c r="M64" i="1"/>
  <c r="Q64" i="1" s="1"/>
  <c r="T64" i="1" s="1"/>
  <c r="M93" i="1"/>
  <c r="Q93" i="1" s="1"/>
  <c r="T93" i="1" s="1"/>
  <c r="M59" i="1"/>
  <c r="Q59" i="1" s="1"/>
  <c r="T59" i="1" s="1"/>
  <c r="M62" i="1"/>
  <c r="Q62" i="1" s="1"/>
  <c r="T62" i="1" s="1"/>
  <c r="M74" i="1"/>
  <c r="Q74" i="1" s="1"/>
  <c r="T74" i="1" s="1"/>
  <c r="M61" i="1"/>
  <c r="Q61" i="1" s="1"/>
  <c r="T61" i="1" s="1"/>
  <c r="M63" i="1"/>
  <c r="Q63" i="1" s="1"/>
  <c r="T63" i="1" s="1"/>
  <c r="Q94" i="1"/>
  <c r="T94" i="1" s="1"/>
  <c r="M83" i="1"/>
  <c r="Q83" i="1" s="1"/>
  <c r="T83" i="1" s="1"/>
  <c r="M84" i="1"/>
  <c r="Q84" i="1" s="1"/>
  <c r="T84" i="1" s="1"/>
  <c r="M85" i="1"/>
  <c r="Q85" i="1" s="1"/>
  <c r="T85" i="1" s="1"/>
  <c r="M86" i="1"/>
  <c r="Q86" i="1" s="1"/>
  <c r="T86" i="1" s="1"/>
  <c r="M87" i="1"/>
  <c r="Q87" i="1" s="1"/>
  <c r="T87" i="1" s="1"/>
  <c r="M77" i="1"/>
  <c r="Q77" i="1" s="1"/>
  <c r="T77" i="1" s="1"/>
  <c r="M80" i="1"/>
  <c r="Q80" i="1" s="1"/>
  <c r="T80" i="1" s="1"/>
  <c r="M78" i="1"/>
  <c r="Q78" i="1" s="1"/>
  <c r="T78" i="1" s="1"/>
  <c r="Q512" i="1" l="1"/>
  <c r="T511" i="1"/>
  <c r="T47" i="1"/>
  <c r="T48" i="1"/>
  <c r="T111" i="1"/>
  <c r="T46" i="1"/>
  <c r="T92" i="1"/>
  <c r="T512" i="1" l="1"/>
  <c r="Q513" i="1"/>
  <c r="T513" i="1" l="1"/>
  <c r="Q514" i="1"/>
  <c r="T514" i="1" l="1"/>
  <c r="Q515" i="1"/>
  <c r="Q516" i="1" l="1"/>
  <c r="T515" i="1"/>
  <c r="Q517" i="1" l="1"/>
  <c r="T516" i="1"/>
  <c r="Q518" i="1" l="1"/>
  <c r="T517" i="1"/>
  <c r="T518" i="1" l="1"/>
  <c r="Q519" i="1"/>
  <c r="Q520" i="1" l="1"/>
  <c r="T519" i="1"/>
  <c r="Q521" i="1" l="1"/>
  <c r="T520" i="1"/>
  <c r="T521" i="1" l="1"/>
  <c r="Q522" i="1"/>
  <c r="T522" i="1" l="1"/>
  <c r="Q523" i="1"/>
  <c r="Q524" i="1" l="1"/>
  <c r="T523" i="1"/>
  <c r="Q525" i="1" l="1"/>
  <c r="T524" i="1"/>
  <c r="Q526" i="1" l="1"/>
  <c r="T525" i="1"/>
  <c r="Q527" i="1" l="1"/>
  <c r="T526" i="1"/>
</calcChain>
</file>

<file path=xl/sharedStrings.xml><?xml version="1.0" encoding="utf-8"?>
<sst xmlns="http://schemas.openxmlformats.org/spreadsheetml/2006/main" count="7809" uniqueCount="3015">
  <si>
    <t>Z=Atomic number</t>
  </si>
  <si>
    <t>Type</t>
  </si>
  <si>
    <t>A=Nucleon</t>
  </si>
  <si>
    <t>Symbol</t>
  </si>
  <si>
    <t>Element</t>
  </si>
  <si>
    <t>Period</t>
  </si>
  <si>
    <t>Layer</t>
  </si>
  <si>
    <t>Symbol+A</t>
  </si>
  <si>
    <t>Nucleon Loading</t>
  </si>
  <si>
    <t>Alpha Cluster</t>
  </si>
  <si>
    <t>Parent Anchor</t>
  </si>
  <si>
    <t>Delta E_d4</t>
  </si>
  <si>
    <t>Delta E_d5</t>
  </si>
  <si>
    <t>Delta E_d6</t>
  </si>
  <si>
    <t>Calculated MeV</t>
  </si>
  <si>
    <t>Measured MeV</t>
  </si>
  <si>
    <t>Percent Error (%)</t>
  </si>
  <si>
    <t>Decay chain</t>
  </si>
  <si>
    <t>Halflife (s)</t>
  </si>
  <si>
    <t>ELEMENT</t>
  </si>
  <si>
    <t>H</t>
  </si>
  <si>
    <t xml:space="preserve">Protium </t>
  </si>
  <si>
    <t>H-1/Protium</t>
  </si>
  <si>
    <t>1p</t>
  </si>
  <si>
    <t>NONE</t>
  </si>
  <si>
    <t>Stable</t>
  </si>
  <si>
    <t>Light Isotope</t>
  </si>
  <si>
    <t xml:space="preserve">Deuteron </t>
  </si>
  <si>
    <t>H-2_Raw</t>
  </si>
  <si>
    <t>1p+1n</t>
  </si>
  <si>
    <t>ANCHOR</t>
  </si>
  <si>
    <t>special</t>
  </si>
  <si>
    <t>H-2/D</t>
  </si>
  <si>
    <t>1p+1n= D = H-2</t>
  </si>
  <si>
    <t>D</t>
  </si>
  <si>
    <t>Tritium</t>
  </si>
  <si>
    <t>H-3</t>
  </si>
  <si>
    <t>1p+2n/H-2_Raw+n</t>
  </si>
  <si>
    <t>SPECIAL</t>
  </si>
  <si>
    <t>1(H-2)</t>
  </si>
  <si>
    <t>12.32 years</t>
  </si>
  <si>
    <t>Hydrogen</t>
  </si>
  <si>
    <t>H-4</t>
  </si>
  <si>
    <t>1p+3n/H-2_Raw+2n</t>
  </si>
  <si>
    <t>RESONANCE</t>
  </si>
  <si>
    <t>5.46-5.684</t>
  </si>
  <si>
    <t>Range</t>
  </si>
  <si>
    <t>H4-&gt;H3</t>
  </si>
  <si>
    <t>Unstable</t>
  </si>
  <si>
    <t>H-5</t>
  </si>
  <si>
    <t>1p+4n/D+3n</t>
  </si>
  <si>
    <t>H5-&gt;H3+2n</t>
  </si>
  <si>
    <t>H-6</t>
  </si>
  <si>
    <t>D+4n</t>
  </si>
  <si>
    <t>H-7</t>
  </si>
  <si>
    <t>D+5n</t>
  </si>
  <si>
    <t>H-8</t>
  </si>
  <si>
    <t>D+6n</t>
  </si>
  <si>
    <t>SEQUENCE_ROW</t>
  </si>
  <si>
    <t>H-9</t>
  </si>
  <si>
    <t>D+7n</t>
  </si>
  <si>
    <t>He</t>
  </si>
  <si>
    <t>Helium</t>
  </si>
  <si>
    <t>He-3</t>
  </si>
  <si>
    <t>2p+1n/H-2_Raw+p</t>
  </si>
  <si>
    <t>He-4_raw</t>
  </si>
  <si>
    <t>2D/He-4_raw</t>
  </si>
  <si>
    <t>Helium (Alpha)</t>
  </si>
  <si>
    <t>He-4</t>
  </si>
  <si>
    <t>ALPHA</t>
  </si>
  <si>
    <t>He-5</t>
  </si>
  <si>
    <t>He-4_raw+n</t>
  </si>
  <si>
    <t>UNBOUND</t>
  </si>
  <si>
    <t>He-6</t>
  </si>
  <si>
    <t>He-4_raw+2n</t>
  </si>
  <si>
    <t>BOUND</t>
  </si>
  <si>
    <t>He-7</t>
  </si>
  <si>
    <t>He-4_raw+3n</t>
  </si>
  <si>
    <t>He-8</t>
  </si>
  <si>
    <t>He-9</t>
  </si>
  <si>
    <t>He-10</t>
  </si>
  <si>
    <t>He-11</t>
  </si>
  <si>
    <t>Li</t>
  </si>
  <si>
    <t>Lithium</t>
  </si>
  <si>
    <t>Li-3</t>
  </si>
  <si>
    <t>3p</t>
  </si>
  <si>
    <t>UNDEFINED</t>
  </si>
  <si>
    <t>Li-3-&gt;He-3</t>
  </si>
  <si>
    <t>Li-4</t>
  </si>
  <si>
    <t>3p+1n/D+2p</t>
  </si>
  <si>
    <t>FIRST OBSERVED</t>
  </si>
  <si>
    <t>Li4-&gt;He3+p</t>
  </si>
  <si>
    <t>Li-5</t>
  </si>
  <si>
    <t>Li-6</t>
  </si>
  <si>
    <t>STABLE</t>
  </si>
  <si>
    <t>Li-7</t>
  </si>
  <si>
    <t>Li-8</t>
  </si>
  <si>
    <t>Li-9</t>
  </si>
  <si>
    <t>NEUTRON RICH</t>
  </si>
  <si>
    <t>Li-10</t>
  </si>
  <si>
    <t>Li-11</t>
  </si>
  <si>
    <t>Li-12</t>
  </si>
  <si>
    <t>44.41 45.50</t>
  </si>
  <si>
    <t>Li-13</t>
  </si>
  <si>
    <t>Li-14</t>
  </si>
  <si>
    <t>Be</t>
  </si>
  <si>
    <t>Beryllium</t>
  </si>
  <si>
    <t>Be-4</t>
  </si>
  <si>
    <t>4p</t>
  </si>
  <si>
    <t>Be-5</t>
  </si>
  <si>
    <t>P-Unstable</t>
  </si>
  <si>
    <t>Be-6</t>
  </si>
  <si>
    <t>Be-6-&gt;He4+2p</t>
  </si>
  <si>
    <t>Be-7</t>
  </si>
  <si>
    <t>Be-8_raw</t>
  </si>
  <si>
    <t>2D+2D</t>
  </si>
  <si>
    <t>Be-8</t>
  </si>
  <si>
    <t>alpha + alpha</t>
  </si>
  <si>
    <t>Be-9</t>
  </si>
  <si>
    <t>2alpha+n</t>
  </si>
  <si>
    <t>Be-10</t>
  </si>
  <si>
    <t>2alpha+2n</t>
  </si>
  <si>
    <t>Be-11</t>
  </si>
  <si>
    <t>2alpha+3n</t>
  </si>
  <si>
    <t>Be-12</t>
  </si>
  <si>
    <t>2alpha+4n</t>
  </si>
  <si>
    <t>Be-13</t>
  </si>
  <si>
    <t>2alpha+5n</t>
  </si>
  <si>
    <t>Be-13-&gt;Be12+1n</t>
  </si>
  <si>
    <t>Be-14</t>
  </si>
  <si>
    <t>2alpha+6n</t>
  </si>
  <si>
    <t>Be-15</t>
  </si>
  <si>
    <t>2alpha+7n</t>
  </si>
  <si>
    <t>Be-16</t>
  </si>
  <si>
    <t>2alpha+8n</t>
  </si>
  <si>
    <t>Be-17</t>
  </si>
  <si>
    <t>2alpha+9n</t>
  </si>
  <si>
    <t>Be-18</t>
  </si>
  <si>
    <t>2alpha+10n</t>
  </si>
  <si>
    <t>Be-19</t>
  </si>
  <si>
    <t>2alpha+11n</t>
  </si>
  <si>
    <t>B</t>
  </si>
  <si>
    <t>Boron</t>
  </si>
  <si>
    <t>B-5</t>
  </si>
  <si>
    <t>5p</t>
  </si>
  <si>
    <t>B-6</t>
  </si>
  <si>
    <t>B-7</t>
  </si>
  <si>
    <t>He-4_raw+3p</t>
  </si>
  <si>
    <t>B-8</t>
  </si>
  <si>
    <t>Be8+N</t>
  </si>
  <si>
    <t>B-9</t>
  </si>
  <si>
    <t>2alpha+p</t>
  </si>
  <si>
    <t>B9-&gt;Be8+1p</t>
  </si>
  <si>
    <t>B-10</t>
  </si>
  <si>
    <t>2alpha+p+n</t>
  </si>
  <si>
    <t>B-11</t>
  </si>
  <si>
    <t>2alpha+p+2n</t>
  </si>
  <si>
    <t>B-12</t>
  </si>
  <si>
    <t>2alpha+p+3n</t>
  </si>
  <si>
    <t>B-13</t>
  </si>
  <si>
    <t>2alpha+p+4n</t>
  </si>
  <si>
    <t>B-14</t>
  </si>
  <si>
    <t>2alpha+p+5n</t>
  </si>
  <si>
    <t>B-15</t>
  </si>
  <si>
    <t>2alpha+p+6n</t>
  </si>
  <si>
    <t>B-16</t>
  </si>
  <si>
    <t>2alpha+p+7n</t>
  </si>
  <si>
    <t>B16-&gt;B15+1n</t>
  </si>
  <si>
    <t>B-17</t>
  </si>
  <si>
    <t>2alpha+p+8n</t>
  </si>
  <si>
    <t>B-18</t>
  </si>
  <si>
    <t>2alpha+p+9n</t>
  </si>
  <si>
    <t>B-19</t>
  </si>
  <si>
    <t>2alpha+p+10n</t>
  </si>
  <si>
    <t>B-20</t>
  </si>
  <si>
    <t>2alpha+p+11n</t>
  </si>
  <si>
    <t>B-20-&gt;B19+1n</t>
  </si>
  <si>
    <t>B-21</t>
  </si>
  <si>
    <t>2alpha+p+12n</t>
  </si>
  <si>
    <t>B-20-&gt;B19+2n</t>
  </si>
  <si>
    <t>C</t>
  </si>
  <si>
    <t>Carbon</t>
  </si>
  <si>
    <t>C-6</t>
  </si>
  <si>
    <t>6p</t>
  </si>
  <si>
    <t>C-7</t>
  </si>
  <si>
    <t>He-4_raw+4p</t>
  </si>
  <si>
    <t>C-8</t>
  </si>
  <si>
    <t>C8-&gt;Be-6+2p</t>
  </si>
  <si>
    <t>C-9</t>
  </si>
  <si>
    <t>alpha+4p+n</t>
  </si>
  <si>
    <t>C-10</t>
  </si>
  <si>
    <t>2alpha+2p</t>
  </si>
  <si>
    <t>C-11</t>
  </si>
  <si>
    <t>2alpha+2p+n</t>
  </si>
  <si>
    <t>C-12</t>
  </si>
  <si>
    <t>C-13</t>
  </si>
  <si>
    <t>3alpha+n</t>
  </si>
  <si>
    <t>C-14</t>
  </si>
  <si>
    <t>3alpha+2n</t>
  </si>
  <si>
    <t>C-15</t>
  </si>
  <si>
    <t>3alpha+3n</t>
  </si>
  <si>
    <t>C-16</t>
  </si>
  <si>
    <t>3alpha+4n</t>
  </si>
  <si>
    <t>C-17</t>
  </si>
  <si>
    <t>3alpha+5n</t>
  </si>
  <si>
    <t>C-18</t>
  </si>
  <si>
    <t>3alpha+6n</t>
  </si>
  <si>
    <t>C-19</t>
  </si>
  <si>
    <t>3alpha+7n</t>
  </si>
  <si>
    <t>C-20</t>
  </si>
  <si>
    <t>3alpha+8n</t>
  </si>
  <si>
    <t>C-21</t>
  </si>
  <si>
    <t>3alpha+9n</t>
  </si>
  <si>
    <t>C-22</t>
  </si>
  <si>
    <t>3alpha+10n</t>
  </si>
  <si>
    <t>C-23</t>
  </si>
  <si>
    <t>3alpha+11n</t>
  </si>
  <si>
    <t>N</t>
  </si>
  <si>
    <t>Nitrogen</t>
  </si>
  <si>
    <t>N-7</t>
  </si>
  <si>
    <t>7p</t>
  </si>
  <si>
    <t>N-8</t>
  </si>
  <si>
    <t>He-4_raw+5p</t>
  </si>
  <si>
    <t>N-9</t>
  </si>
  <si>
    <t>alpha+5p</t>
  </si>
  <si>
    <t>N-10</t>
  </si>
  <si>
    <t>alpha+5p+n</t>
  </si>
  <si>
    <t>N-11</t>
  </si>
  <si>
    <t>2alpha+3p</t>
  </si>
  <si>
    <t>N11-&gt;C10+1p</t>
  </si>
  <si>
    <t>N-12</t>
  </si>
  <si>
    <t>2alpha+3p+n</t>
  </si>
  <si>
    <t>N-13</t>
  </si>
  <si>
    <t>3alpha+p</t>
  </si>
  <si>
    <t>N-14</t>
  </si>
  <si>
    <t>3alpha+p+n</t>
  </si>
  <si>
    <t>N-15</t>
  </si>
  <si>
    <t>3alpha+p+2n</t>
  </si>
  <si>
    <t>N-16</t>
  </si>
  <si>
    <t>3alpha+p+3n</t>
  </si>
  <si>
    <t>N-17</t>
  </si>
  <si>
    <t>3alpha+p+4n</t>
  </si>
  <si>
    <t>N-18</t>
  </si>
  <si>
    <t>3alpha+p+5n</t>
  </si>
  <si>
    <t>N-19</t>
  </si>
  <si>
    <t>3alpha+p+6n</t>
  </si>
  <si>
    <t>N-20</t>
  </si>
  <si>
    <t>3alpha+p+7n</t>
  </si>
  <si>
    <t>N-21</t>
  </si>
  <si>
    <t>3alpha+p+8n</t>
  </si>
  <si>
    <t>N-22</t>
  </si>
  <si>
    <t>3alpha+p+9n</t>
  </si>
  <si>
    <t>N-23</t>
  </si>
  <si>
    <t>3alpha+p+10n</t>
  </si>
  <si>
    <t>N-24</t>
  </si>
  <si>
    <t>3alpha+p+11n</t>
  </si>
  <si>
    <t>N-25</t>
  </si>
  <si>
    <t>3alpha+p+12n</t>
  </si>
  <si>
    <t>O</t>
  </si>
  <si>
    <t>Oxygen</t>
  </si>
  <si>
    <t>O-8</t>
  </si>
  <si>
    <t>8p</t>
  </si>
  <si>
    <t>O-9</t>
  </si>
  <si>
    <t>8p+n</t>
  </si>
  <si>
    <t>O-10</t>
  </si>
  <si>
    <t>alpha+6p</t>
  </si>
  <si>
    <t>O-11</t>
  </si>
  <si>
    <t>alpha+6p+n</t>
  </si>
  <si>
    <t>O-12</t>
  </si>
  <si>
    <t>2alpha+4p</t>
  </si>
  <si>
    <t>O-13</t>
  </si>
  <si>
    <t>2alpha+4p+n</t>
  </si>
  <si>
    <t>O-14</t>
  </si>
  <si>
    <t>3alpha+2p</t>
  </si>
  <si>
    <t>O-15</t>
  </si>
  <si>
    <t>3alpha+2p+n</t>
  </si>
  <si>
    <t>O-16</t>
  </si>
  <si>
    <t>4alpha</t>
  </si>
  <si>
    <t>O-17</t>
  </si>
  <si>
    <t>4alpha+n</t>
  </si>
  <si>
    <t>O-18</t>
  </si>
  <si>
    <t>4alpha+2n</t>
  </si>
  <si>
    <t>O-19</t>
  </si>
  <si>
    <t>4alpha+3n</t>
  </si>
  <si>
    <t>O-20</t>
  </si>
  <si>
    <t>4alpha+4n</t>
  </si>
  <si>
    <t>O-21</t>
  </si>
  <si>
    <t>4alpha+5n</t>
  </si>
  <si>
    <t>O-22</t>
  </si>
  <si>
    <t>4alpha+6n</t>
  </si>
  <si>
    <t>O-23</t>
  </si>
  <si>
    <t>4alpha+7n</t>
  </si>
  <si>
    <t>O-24</t>
  </si>
  <si>
    <t>4alpha+8n</t>
  </si>
  <si>
    <t>O-25</t>
  </si>
  <si>
    <t>4alpha+9n</t>
  </si>
  <si>
    <t>O-26</t>
  </si>
  <si>
    <t>4alpha+10n</t>
  </si>
  <si>
    <t>O-27</t>
  </si>
  <si>
    <t>4alpha+11n</t>
  </si>
  <si>
    <t>-</t>
  </si>
  <si>
    <t>O-24 + 3n</t>
  </si>
  <si>
    <t>O-28</t>
  </si>
  <si>
    <t>4alpha+12n</t>
  </si>
  <si>
    <t>O-24 + 4n</t>
  </si>
  <si>
    <t>F</t>
  </si>
  <si>
    <t>Fluorine</t>
  </si>
  <si>
    <t>F-9</t>
  </si>
  <si>
    <t>9p</t>
  </si>
  <si>
    <t>F-10</t>
  </si>
  <si>
    <t>9p+n</t>
  </si>
  <si>
    <t>F-11</t>
  </si>
  <si>
    <t>alpha+7p</t>
  </si>
  <si>
    <t>F-12</t>
  </si>
  <si>
    <t>alpha+7p+n</t>
  </si>
  <si>
    <t>F-13</t>
  </si>
  <si>
    <t>2alpha+5p</t>
  </si>
  <si>
    <t>F-14</t>
  </si>
  <si>
    <t>2alpha+5p+n</t>
  </si>
  <si>
    <t>F-15</t>
  </si>
  <si>
    <t>3alpha+3p</t>
  </si>
  <si>
    <t>F-16</t>
  </si>
  <si>
    <t>3alpha+3p+n</t>
  </si>
  <si>
    <t>F-17</t>
  </si>
  <si>
    <t>4alpha+p</t>
  </si>
  <si>
    <t>F-18</t>
  </si>
  <si>
    <t>4alpha+p+n</t>
  </si>
  <si>
    <t>F-19</t>
  </si>
  <si>
    <t>4alpha+p+2n</t>
  </si>
  <si>
    <t>F-20</t>
  </si>
  <si>
    <t>4alpha+p+3n</t>
  </si>
  <si>
    <t>F-21</t>
  </si>
  <si>
    <t>4alpha+p+4n</t>
  </si>
  <si>
    <t>F-22</t>
  </si>
  <si>
    <t>4alpha+p+5n</t>
  </si>
  <si>
    <t>F-23</t>
  </si>
  <si>
    <t>4alpha+p+6n</t>
  </si>
  <si>
    <t>F-24</t>
  </si>
  <si>
    <t>4alpha+p+7n</t>
  </si>
  <si>
    <t>F-25</t>
  </si>
  <si>
    <t>4alpha+p+8n</t>
  </si>
  <si>
    <t>F-26</t>
  </si>
  <si>
    <t>4alpha+p+9n</t>
  </si>
  <si>
    <t>F-27</t>
  </si>
  <si>
    <t>4alpha+p+10n</t>
  </si>
  <si>
    <t>F-28</t>
  </si>
  <si>
    <t>4alpha+p+11n</t>
  </si>
  <si>
    <t>F-29</t>
  </si>
  <si>
    <t>4alpha+p+12n</t>
  </si>
  <si>
    <t>Ne</t>
  </si>
  <si>
    <t>Neon</t>
  </si>
  <si>
    <t>Ne-10</t>
  </si>
  <si>
    <t>10p</t>
  </si>
  <si>
    <t>Ne-11</t>
  </si>
  <si>
    <t>10p+n</t>
  </si>
  <si>
    <t>Ne-12</t>
  </si>
  <si>
    <t>alpha+8p</t>
  </si>
  <si>
    <t>Ne-13</t>
  </si>
  <si>
    <t>alpha+8p+n</t>
  </si>
  <si>
    <t>Ne-14</t>
  </si>
  <si>
    <t>2alpha+6p</t>
  </si>
  <si>
    <t>Ne-15</t>
  </si>
  <si>
    <t>2alpha+6p+n</t>
  </si>
  <si>
    <t>Ne-16</t>
  </si>
  <si>
    <t>3alpha+4p</t>
  </si>
  <si>
    <t>Na</t>
  </si>
  <si>
    <t>Sodium</t>
  </si>
  <si>
    <t>Na-17</t>
  </si>
  <si>
    <t>3alpha+5p</t>
  </si>
  <si>
    <t>Ne16+p</t>
  </si>
  <si>
    <t>Ne-18</t>
  </si>
  <si>
    <t>4alpha+2p</t>
  </si>
  <si>
    <t>Ne-19</t>
  </si>
  <si>
    <t>4alpha+2p+n</t>
  </si>
  <si>
    <t>Ne-20</t>
  </si>
  <si>
    <t>5alpha</t>
  </si>
  <si>
    <t>Ne-21</t>
  </si>
  <si>
    <t>5alpha+n</t>
  </si>
  <si>
    <t>Ne-22</t>
  </si>
  <si>
    <t>5alpha+2n</t>
  </si>
  <si>
    <t>Ne-23</t>
  </si>
  <si>
    <t>5alpha+3n</t>
  </si>
  <si>
    <t>Ne-24</t>
  </si>
  <si>
    <t>5alpha+4n</t>
  </si>
  <si>
    <t>Ne-25</t>
  </si>
  <si>
    <t>5alpha+5n</t>
  </si>
  <si>
    <t>Ne-26</t>
  </si>
  <si>
    <t>5alpha+6n</t>
  </si>
  <si>
    <t>Ne-27</t>
  </si>
  <si>
    <t>5alpha+7n</t>
  </si>
  <si>
    <t>Ne-28</t>
  </si>
  <si>
    <t>5alpha+8n</t>
  </si>
  <si>
    <t>Ne-29</t>
  </si>
  <si>
    <t>5alpha+9n</t>
  </si>
  <si>
    <t>Ne-30</t>
  </si>
  <si>
    <t>5alpha+10n</t>
  </si>
  <si>
    <t>Ne-31</t>
  </si>
  <si>
    <t>5alpha+11n</t>
  </si>
  <si>
    <t>Ne-32</t>
  </si>
  <si>
    <t>5alpha+12n</t>
  </si>
  <si>
    <t>Ne-33</t>
  </si>
  <si>
    <t>5alpha+13n</t>
  </si>
  <si>
    <t>Ne-34</t>
  </si>
  <si>
    <t>5alpha+14n</t>
  </si>
  <si>
    <t>Ne-35</t>
  </si>
  <si>
    <t>5alpha+15n</t>
  </si>
  <si>
    <t>3p+2n</t>
  </si>
  <si>
    <t>3p+3n</t>
  </si>
  <si>
    <t>3p+5n</t>
  </si>
  <si>
    <t>3p+6n</t>
  </si>
  <si>
    <t>3p+7n</t>
  </si>
  <si>
    <t>3p+8n</t>
  </si>
  <si>
    <t>3p+9n</t>
  </si>
  <si>
    <t>3p+10n</t>
  </si>
  <si>
    <t>3p+11n</t>
  </si>
  <si>
    <t>3p+4n</t>
  </si>
  <si>
    <t>alpha+2p+n</t>
  </si>
  <si>
    <t>Alpha+3p+n</t>
  </si>
  <si>
    <t>2ALPHA</t>
  </si>
  <si>
    <t>3ALPHA</t>
  </si>
  <si>
    <t>4p+n</t>
  </si>
  <si>
    <t>4p+1n/D+3p</t>
  </si>
  <si>
    <t>5p+1n/D+4p</t>
  </si>
  <si>
    <t>4p+2n/He-4_raw</t>
  </si>
  <si>
    <t>2alpha+alpha</t>
  </si>
  <si>
    <t>He-4_raw+4n</t>
  </si>
  <si>
    <t>He-4_raw+5n</t>
  </si>
  <si>
    <t>He-4_raw+6n</t>
  </si>
  <si>
    <t>He-4_raw+7n</t>
  </si>
  <si>
    <t>2p+2n/alpha</t>
  </si>
  <si>
    <t>4ALPHA</t>
  </si>
  <si>
    <t>5ALPHA</t>
  </si>
  <si>
    <t>D - (d4)</t>
  </si>
  <si>
    <t>31.396-31.41</t>
  </si>
  <si>
    <t>Na-11</t>
  </si>
  <si>
    <t>11p</t>
  </si>
  <si>
    <t>Na-12</t>
  </si>
  <si>
    <t>11p+n</t>
  </si>
  <si>
    <t>Na-13</t>
  </si>
  <si>
    <t>alpha+9p</t>
  </si>
  <si>
    <t>Na-14</t>
  </si>
  <si>
    <t>alpha+9p+n</t>
  </si>
  <si>
    <t>Na-15</t>
  </si>
  <si>
    <t>2alpha+7p</t>
  </si>
  <si>
    <t>Na-16</t>
  </si>
  <si>
    <t>2alpha+7p+n</t>
  </si>
  <si>
    <t>Na-18</t>
  </si>
  <si>
    <t>3alpha+5p+n</t>
  </si>
  <si>
    <t>Na-19</t>
  </si>
  <si>
    <t>4alpha+3p</t>
  </si>
  <si>
    <t>Na-20</t>
  </si>
  <si>
    <t>4alpha+3p+n</t>
  </si>
  <si>
    <t>Na-21</t>
  </si>
  <si>
    <t>5alpha+p</t>
  </si>
  <si>
    <t>Na-22</t>
  </si>
  <si>
    <t>5alpha+p+n</t>
  </si>
  <si>
    <t>Na-23</t>
  </si>
  <si>
    <t>5alpha+3p</t>
  </si>
  <si>
    <t>Na-24</t>
  </si>
  <si>
    <t>5alpha+3p+n</t>
  </si>
  <si>
    <t>Na-25</t>
  </si>
  <si>
    <t>Na-26</t>
  </si>
  <si>
    <t>Na-27</t>
  </si>
  <si>
    <t>Na-28</t>
  </si>
  <si>
    <t>Na-29</t>
  </si>
  <si>
    <t>Na-30</t>
  </si>
  <si>
    <t>Na-31</t>
  </si>
  <si>
    <t>Na-32</t>
  </si>
  <si>
    <t>Na-33</t>
  </si>
  <si>
    <t>Na-34</t>
  </si>
  <si>
    <t>Na-35</t>
  </si>
  <si>
    <t>Na-36</t>
  </si>
  <si>
    <t>5alpha+p+15n</t>
  </si>
  <si>
    <t>Na-37</t>
  </si>
  <si>
    <t>5alpha+p+16n</t>
  </si>
  <si>
    <t>Na-38</t>
  </si>
  <si>
    <t>5alpha+p+17n</t>
  </si>
  <si>
    <t>Na-39</t>
  </si>
  <si>
    <t>5alpha+p+18n</t>
  </si>
  <si>
    <t>Mg</t>
  </si>
  <si>
    <t>Magnesium</t>
  </si>
  <si>
    <t>Mg-12</t>
  </si>
  <si>
    <t>12p</t>
  </si>
  <si>
    <t>Mg-13</t>
  </si>
  <si>
    <t>12p+n</t>
  </si>
  <si>
    <t>Mg-14</t>
  </si>
  <si>
    <t>alpha+10p</t>
  </si>
  <si>
    <t>Mg-15</t>
  </si>
  <si>
    <t>alpha+10p+n</t>
  </si>
  <si>
    <t>Mg-16</t>
  </si>
  <si>
    <t>2alpha+8p</t>
  </si>
  <si>
    <t>Mg-17</t>
  </si>
  <si>
    <t>2alpha+8p+n</t>
  </si>
  <si>
    <t>Mg-18</t>
  </si>
  <si>
    <t>3alpha+6p</t>
  </si>
  <si>
    <t>Mg-19</t>
  </si>
  <si>
    <t>3alpha+6p+n</t>
  </si>
  <si>
    <t>Mg-20</t>
  </si>
  <si>
    <t>4alpha+4p</t>
  </si>
  <si>
    <t>Mg-21</t>
  </si>
  <si>
    <t>4alpha+4p+n</t>
  </si>
  <si>
    <t>Mg-22</t>
  </si>
  <si>
    <t>5alpha+2p</t>
  </si>
  <si>
    <t>Mg-23</t>
  </si>
  <si>
    <t>5alpha+2p+n</t>
  </si>
  <si>
    <t>Mg-24</t>
  </si>
  <si>
    <t>6alpha</t>
  </si>
  <si>
    <t>Mg-25</t>
  </si>
  <si>
    <t>6alpha+n</t>
  </si>
  <si>
    <t>Mg-26</t>
  </si>
  <si>
    <t>6alpha+2n</t>
  </si>
  <si>
    <t>Mg-27</t>
  </si>
  <si>
    <t>6alpha+3n</t>
  </si>
  <si>
    <t>Mg-28</t>
  </si>
  <si>
    <t>6alpha+4n</t>
  </si>
  <si>
    <t>Mg-29</t>
  </si>
  <si>
    <t>6alpha+5n</t>
  </si>
  <si>
    <t>Mg-30</t>
  </si>
  <si>
    <t>6alpha+6n</t>
  </si>
  <si>
    <t>Mg-31</t>
  </si>
  <si>
    <t>6alpha+7n</t>
  </si>
  <si>
    <t>Mg-32</t>
  </si>
  <si>
    <t>6alpha+8n</t>
  </si>
  <si>
    <t>Mg-33</t>
  </si>
  <si>
    <t>6alpha+9n</t>
  </si>
  <si>
    <t>Mg-34</t>
  </si>
  <si>
    <t>6alpha+10n</t>
  </si>
  <si>
    <t>Mg-35</t>
  </si>
  <si>
    <t>6alpha+11n</t>
  </si>
  <si>
    <t>Mg-36</t>
  </si>
  <si>
    <t>6alpha+12n</t>
  </si>
  <si>
    <t>Mg-37</t>
  </si>
  <si>
    <t>6alpha+13n</t>
  </si>
  <si>
    <t>Mg-38</t>
  </si>
  <si>
    <t>6alpha+14n</t>
  </si>
  <si>
    <t>Mg-39</t>
  </si>
  <si>
    <t>6alpha+15n</t>
  </si>
  <si>
    <t>Mg-40</t>
  </si>
  <si>
    <t>6alpha+16n</t>
  </si>
  <si>
    <t>Al</t>
  </si>
  <si>
    <t>Aluminum</t>
  </si>
  <si>
    <t>Al-13</t>
  </si>
  <si>
    <t>13p</t>
  </si>
  <si>
    <t>Si-37</t>
  </si>
  <si>
    <t>Al-14</t>
  </si>
  <si>
    <t>13p+n</t>
  </si>
  <si>
    <t>Al-15</t>
  </si>
  <si>
    <t>alpha+11p</t>
  </si>
  <si>
    <t>Al-16</t>
  </si>
  <si>
    <t>alpha+11p+n</t>
  </si>
  <si>
    <t>Al-17</t>
  </si>
  <si>
    <t>2alpha+9p</t>
  </si>
  <si>
    <t>Al-18</t>
  </si>
  <si>
    <t>2alpha+9p+n</t>
  </si>
  <si>
    <t>Al-19</t>
  </si>
  <si>
    <t>3alpha+7p</t>
  </si>
  <si>
    <t>Al-20</t>
  </si>
  <si>
    <t>3alpha+7p+n</t>
  </si>
  <si>
    <t>Al-21</t>
  </si>
  <si>
    <t>4alpha+5p</t>
  </si>
  <si>
    <t>Al-22</t>
  </si>
  <si>
    <t>4alpha+5p+n</t>
  </si>
  <si>
    <t>Al-23</t>
  </si>
  <si>
    <t>Al-24</t>
  </si>
  <si>
    <t>Al-25</t>
  </si>
  <si>
    <t>6alpha+p</t>
  </si>
  <si>
    <t>Al-26</t>
  </si>
  <si>
    <t>6alpha+p+n</t>
  </si>
  <si>
    <t>Al-27</t>
  </si>
  <si>
    <t>6alpha+p+2n</t>
  </si>
  <si>
    <t>Al-28</t>
  </si>
  <si>
    <t>6alpha+p+3n</t>
  </si>
  <si>
    <t>Al-29</t>
  </si>
  <si>
    <t>6alpha+p+4n</t>
  </si>
  <si>
    <t>Al-30</t>
  </si>
  <si>
    <t>6alpha+p+5n</t>
  </si>
  <si>
    <t>Al-31</t>
  </si>
  <si>
    <t>6alpha+p+6n</t>
  </si>
  <si>
    <t>Al-32</t>
  </si>
  <si>
    <t>6alpha+p+7n</t>
  </si>
  <si>
    <t>Al-33</t>
  </si>
  <si>
    <t>6alpha+p+8n</t>
  </si>
  <si>
    <t>Al-34</t>
  </si>
  <si>
    <t>6alpha+p+9n</t>
  </si>
  <si>
    <t>Al-35</t>
  </si>
  <si>
    <t>6alpha+p+10n</t>
  </si>
  <si>
    <t>Al-36</t>
  </si>
  <si>
    <t>6alpha+p+11n</t>
  </si>
  <si>
    <t>Al-37</t>
  </si>
  <si>
    <t>6alpha+p+12n</t>
  </si>
  <si>
    <t>Al-38</t>
  </si>
  <si>
    <t>6alpha+p+13n</t>
  </si>
  <si>
    <t>Si</t>
  </si>
  <si>
    <t>Silicon</t>
  </si>
  <si>
    <t>Si-14</t>
  </si>
  <si>
    <t>14p</t>
  </si>
  <si>
    <t>Si-15</t>
  </si>
  <si>
    <t>14p+n</t>
  </si>
  <si>
    <t>Si-16</t>
  </si>
  <si>
    <t>alpha+12p</t>
  </si>
  <si>
    <t>Si-17</t>
  </si>
  <si>
    <t>alpha+12p+n</t>
  </si>
  <si>
    <t>Si-18</t>
  </si>
  <si>
    <t>2alpha+10p</t>
  </si>
  <si>
    <t>Si-19</t>
  </si>
  <si>
    <t>2alpha+10p+n</t>
  </si>
  <si>
    <t>Si-20</t>
  </si>
  <si>
    <t>3alpha+8p</t>
  </si>
  <si>
    <t>Si-21</t>
  </si>
  <si>
    <t>3alpha+8p+n</t>
  </si>
  <si>
    <t>Si-22</t>
  </si>
  <si>
    <t>4alpha+6p</t>
  </si>
  <si>
    <t>Si-23</t>
  </si>
  <si>
    <t>4alpha+6p+n</t>
  </si>
  <si>
    <t>Si-24</t>
  </si>
  <si>
    <t>5alpha+4p</t>
  </si>
  <si>
    <t>Si-25</t>
  </si>
  <si>
    <t>5alpha+4p+n</t>
  </si>
  <si>
    <t>Si-26</t>
  </si>
  <si>
    <t>6alpha+2p</t>
  </si>
  <si>
    <t>Si-27</t>
  </si>
  <si>
    <t>6alpha+2p+n</t>
  </si>
  <si>
    <t>Si-28</t>
  </si>
  <si>
    <t>7alpha</t>
  </si>
  <si>
    <t>Si-29</t>
  </si>
  <si>
    <t>7alpha+n</t>
  </si>
  <si>
    <t>Si-30</t>
  </si>
  <si>
    <t>7alpha+2n</t>
  </si>
  <si>
    <t>Si-31</t>
  </si>
  <si>
    <t>7alpha+3n</t>
  </si>
  <si>
    <t>Si-32</t>
  </si>
  <si>
    <t>7alpha+4n</t>
  </si>
  <si>
    <t>Si-33</t>
  </si>
  <si>
    <t>7alpha+5n</t>
  </si>
  <si>
    <t>Si-34</t>
  </si>
  <si>
    <t>7alpha+6n</t>
  </si>
  <si>
    <t>Si-35</t>
  </si>
  <si>
    <t>7alpha+7n</t>
  </si>
  <si>
    <t>Si-36</t>
  </si>
  <si>
    <t>7alpha+8n</t>
  </si>
  <si>
    <t>7alpha+9n</t>
  </si>
  <si>
    <t>Si-38</t>
  </si>
  <si>
    <t>7alpha+10n</t>
  </si>
  <si>
    <t>Si-39</t>
  </si>
  <si>
    <t>7alpha+11n</t>
  </si>
  <si>
    <t>Si-40</t>
  </si>
  <si>
    <t>7alpha+12n</t>
  </si>
  <si>
    <t>Si-41</t>
  </si>
  <si>
    <t>7alpha+13n</t>
  </si>
  <si>
    <t>Si-42</t>
  </si>
  <si>
    <t>7alpha+14n</t>
  </si>
  <si>
    <t>Si-43</t>
  </si>
  <si>
    <t>7alpha+15n</t>
  </si>
  <si>
    <t>Si-44</t>
  </si>
  <si>
    <t>7alpha+16n</t>
  </si>
  <si>
    <t>Si-45</t>
  </si>
  <si>
    <t>7alpha+17n</t>
  </si>
  <si>
    <t>Si-46</t>
  </si>
  <si>
    <t>7alpha+18n</t>
  </si>
  <si>
    <t>P</t>
  </si>
  <si>
    <t>Phosphorus</t>
  </si>
  <si>
    <t>P-15</t>
  </si>
  <si>
    <t>15p</t>
  </si>
  <si>
    <t>P-16</t>
  </si>
  <si>
    <t>15p+n</t>
  </si>
  <si>
    <t>P-17</t>
  </si>
  <si>
    <t>alpha+13p</t>
  </si>
  <si>
    <t>P-18</t>
  </si>
  <si>
    <t>alpha+13p+n</t>
  </si>
  <si>
    <t>P-19</t>
  </si>
  <si>
    <t>2alpha+11p</t>
  </si>
  <si>
    <t>P-20</t>
  </si>
  <si>
    <t>2alpha+11p+n</t>
  </si>
  <si>
    <t>P-21</t>
  </si>
  <si>
    <t>3alpha+9p</t>
  </si>
  <si>
    <t>P-22</t>
  </si>
  <si>
    <t>3alpha+9p+n</t>
  </si>
  <si>
    <t>P-23</t>
  </si>
  <si>
    <t>4alpha+7p</t>
  </si>
  <si>
    <t>P-24</t>
  </si>
  <si>
    <t>4alpha+7p+n</t>
  </si>
  <si>
    <t>P-25</t>
  </si>
  <si>
    <t>5alpha+5p</t>
  </si>
  <si>
    <t>P-26</t>
  </si>
  <si>
    <t>5alpha+5p+n</t>
  </si>
  <si>
    <t>P-27</t>
  </si>
  <si>
    <t>6alpha+3p</t>
  </si>
  <si>
    <t>P-28</t>
  </si>
  <si>
    <t>6alpha+3p+n</t>
  </si>
  <si>
    <t>P-29</t>
  </si>
  <si>
    <t>7alpha+p</t>
  </si>
  <si>
    <t>P-30</t>
  </si>
  <si>
    <t>7alpha+p+n</t>
  </si>
  <si>
    <t>P-31</t>
  </si>
  <si>
    <t>7alpha+p+2n</t>
  </si>
  <si>
    <t>P-32</t>
  </si>
  <si>
    <t>7alpha+p+3n</t>
  </si>
  <si>
    <t>P-33</t>
  </si>
  <si>
    <t>7alpha+p+4n</t>
  </si>
  <si>
    <t>P-34</t>
  </si>
  <si>
    <t>7alpha+p+5n</t>
  </si>
  <si>
    <t>P-35</t>
  </si>
  <si>
    <t>7alpha+p+6n</t>
  </si>
  <si>
    <t>P-36</t>
  </si>
  <si>
    <t>7alpha+p+7n</t>
  </si>
  <si>
    <t>P-37</t>
  </si>
  <si>
    <t>7alpha+p+8n</t>
  </si>
  <si>
    <t>P-38</t>
  </si>
  <si>
    <t>7alpha+p+9n</t>
  </si>
  <si>
    <t>P-39</t>
  </si>
  <si>
    <t>7alpha+p+10n</t>
  </si>
  <si>
    <t>P-40</t>
  </si>
  <si>
    <t>7alpha+p+11n</t>
  </si>
  <si>
    <t>P-41</t>
  </si>
  <si>
    <t>7alpha+p+12n</t>
  </si>
  <si>
    <t>P-42</t>
  </si>
  <si>
    <t>7alpha+p+13n</t>
  </si>
  <si>
    <t>P-43</t>
  </si>
  <si>
    <t>7alpha+p+14n</t>
  </si>
  <si>
    <t>P-44</t>
  </si>
  <si>
    <t>7alpha+p+15n</t>
  </si>
  <si>
    <t>P-45</t>
  </si>
  <si>
    <t>7alpha+p+16n</t>
  </si>
  <si>
    <t>P-46</t>
  </si>
  <si>
    <t>7alpha+p+17n</t>
  </si>
  <si>
    <t>P-47</t>
  </si>
  <si>
    <t>7alpha+p+18n</t>
  </si>
  <si>
    <t>Resonance</t>
  </si>
  <si>
    <t>P-48</t>
  </si>
  <si>
    <t>7alpha+p+19n</t>
  </si>
  <si>
    <t>P-49</t>
  </si>
  <si>
    <t>7alpha+p+20n</t>
  </si>
  <si>
    <t>S</t>
  </si>
  <si>
    <t>Sulfur</t>
  </si>
  <si>
    <t>S-16</t>
  </si>
  <si>
    <t>16p</t>
  </si>
  <si>
    <t>S-17</t>
  </si>
  <si>
    <t>16p+n</t>
  </si>
  <si>
    <t>S-18</t>
  </si>
  <si>
    <t>alpha+14p</t>
  </si>
  <si>
    <t>S-19</t>
  </si>
  <si>
    <t>alpha+14p+n</t>
  </si>
  <si>
    <t>S-20</t>
  </si>
  <si>
    <t>2alpha+12p</t>
  </si>
  <si>
    <t>S-21</t>
  </si>
  <si>
    <t>2alpha+12p+n</t>
  </si>
  <si>
    <t>S-22</t>
  </si>
  <si>
    <t>3alpha+10p</t>
  </si>
  <si>
    <t>S-23</t>
  </si>
  <si>
    <t>3alpha+10p+n</t>
  </si>
  <si>
    <t>S-24</t>
  </si>
  <si>
    <t>4alpha+8p</t>
  </si>
  <si>
    <t>S-25</t>
  </si>
  <si>
    <t>4alpha+8p+n</t>
  </si>
  <si>
    <t>S-26</t>
  </si>
  <si>
    <t>5alpha+6p</t>
  </si>
  <si>
    <t>S-27</t>
  </si>
  <si>
    <t>5alpha+6p+n</t>
  </si>
  <si>
    <t>S-28</t>
  </si>
  <si>
    <t>6alpha+4p</t>
  </si>
  <si>
    <t>S-29</t>
  </si>
  <si>
    <t>6alpha+4p+n</t>
  </si>
  <si>
    <t>S-30</t>
  </si>
  <si>
    <t>7alpha+2p</t>
  </si>
  <si>
    <t>S-31</t>
  </si>
  <si>
    <t>7alpha+2p+n</t>
  </si>
  <si>
    <t>S-32</t>
  </si>
  <si>
    <t>8alpha</t>
  </si>
  <si>
    <t>S-33</t>
  </si>
  <si>
    <t>8alpha+n</t>
  </si>
  <si>
    <t>S-34</t>
  </si>
  <si>
    <t>8alpha+2n</t>
  </si>
  <si>
    <t>S-35</t>
  </si>
  <si>
    <t>8alpha+3n</t>
  </si>
  <si>
    <t>S-36</t>
  </si>
  <si>
    <t>8alpha+4n</t>
  </si>
  <si>
    <t>S-37</t>
  </si>
  <si>
    <t>8alpha+5n</t>
  </si>
  <si>
    <t>S-38</t>
  </si>
  <si>
    <t>8alpha+6n</t>
  </si>
  <si>
    <t>S-39</t>
  </si>
  <si>
    <t>8alpha+7n</t>
  </si>
  <si>
    <t>S-40</t>
  </si>
  <si>
    <t>8alpha+8n</t>
  </si>
  <si>
    <t>S-41</t>
  </si>
  <si>
    <t>8alpha+9n</t>
  </si>
  <si>
    <t>S-42</t>
  </si>
  <si>
    <t>8alpha+10n</t>
  </si>
  <si>
    <t>S-43</t>
  </si>
  <si>
    <t>8alpha+11n</t>
  </si>
  <si>
    <t>S-44</t>
  </si>
  <si>
    <t>8alpha+12n</t>
  </si>
  <si>
    <t>S-45</t>
  </si>
  <si>
    <t>8alpha+13n</t>
  </si>
  <si>
    <t>S-46</t>
  </si>
  <si>
    <t>8alpha+14n</t>
  </si>
  <si>
    <t>S-47</t>
  </si>
  <si>
    <t>8alpha+15n</t>
  </si>
  <si>
    <t>S-48</t>
  </si>
  <si>
    <t>8alpha+16n</t>
  </si>
  <si>
    <t>S-49</t>
  </si>
  <si>
    <t>8alpha+17n</t>
  </si>
  <si>
    <t>S-50</t>
  </si>
  <si>
    <t>8alpha+18n</t>
  </si>
  <si>
    <t>S-51</t>
  </si>
  <si>
    <t>8alpha+19n</t>
  </si>
  <si>
    <t>S-52</t>
  </si>
  <si>
    <t>8alpha+20n</t>
  </si>
  <si>
    <t>Cl</t>
  </si>
  <si>
    <t>Chlorine</t>
  </si>
  <si>
    <t>Cl-17</t>
  </si>
  <si>
    <t>17p</t>
  </si>
  <si>
    <t>Cl-18</t>
  </si>
  <si>
    <t>17p+n</t>
  </si>
  <si>
    <t>Cl-19</t>
  </si>
  <si>
    <t>alpha+15p</t>
  </si>
  <si>
    <t>Cl-20</t>
  </si>
  <si>
    <t>alpha+15p+n</t>
  </si>
  <si>
    <t>Cl-21</t>
  </si>
  <si>
    <t>2alpha+13p</t>
  </si>
  <si>
    <t>Cl-22</t>
  </si>
  <si>
    <t>2alpha+13p+n</t>
  </si>
  <si>
    <t>Cl-23</t>
  </si>
  <si>
    <t>3alpha+11p</t>
  </si>
  <si>
    <t>Cl-24</t>
  </si>
  <si>
    <t>3alpha+11p+n</t>
  </si>
  <si>
    <t>Cl-25</t>
  </si>
  <si>
    <t>4alpha+9p</t>
  </si>
  <si>
    <t>Cl-26</t>
  </si>
  <si>
    <t>4alpha+9p+n</t>
  </si>
  <si>
    <t>Cl-27</t>
  </si>
  <si>
    <t>5alpha+7p</t>
  </si>
  <si>
    <t>Cl-28</t>
  </si>
  <si>
    <t>5alpha+7p+n</t>
  </si>
  <si>
    <t>Cl-29</t>
  </si>
  <si>
    <t>6alpha+5p</t>
  </si>
  <si>
    <t>Cl-30</t>
  </si>
  <si>
    <t>6alpha+5p+n</t>
  </si>
  <si>
    <t>Cl-31</t>
  </si>
  <si>
    <t>7alpha+3p</t>
  </si>
  <si>
    <t>Cl-32</t>
  </si>
  <si>
    <t>7alpha+3p+n</t>
  </si>
  <si>
    <t>Cl-33</t>
  </si>
  <si>
    <t>8alpha+p</t>
  </si>
  <si>
    <t>Cl-34</t>
  </si>
  <si>
    <t>8alpha+p+n</t>
  </si>
  <si>
    <t>Cl-35</t>
  </si>
  <si>
    <t>8alpha+p+2n</t>
  </si>
  <si>
    <t>Cl-36</t>
  </si>
  <si>
    <t>8alpha+p+3n</t>
  </si>
  <si>
    <t>Cl-37</t>
  </si>
  <si>
    <t>8alpha+p+4n</t>
  </si>
  <si>
    <t>Cl-38</t>
  </si>
  <si>
    <t>8alpha+p+5n</t>
  </si>
  <si>
    <t>Cl-39</t>
  </si>
  <si>
    <t>8alpha+p+6n</t>
  </si>
  <si>
    <t>Cl-40</t>
  </si>
  <si>
    <t>8alpha+p+7n</t>
  </si>
  <si>
    <t>Cl-41</t>
  </si>
  <si>
    <t>8alpha+p+8n</t>
  </si>
  <si>
    <t>Cl-42</t>
  </si>
  <si>
    <t>8alpha+p+9n</t>
  </si>
  <si>
    <t>Cl-43</t>
  </si>
  <si>
    <t>8alpha+p+10n</t>
  </si>
  <si>
    <t>Cl-44</t>
  </si>
  <si>
    <t>8alpha+p+11n</t>
  </si>
  <si>
    <t>Cl-45</t>
  </si>
  <si>
    <t>8alpha+p+12n</t>
  </si>
  <si>
    <t>Cl-46</t>
  </si>
  <si>
    <t>8alpha+p+13n</t>
  </si>
  <si>
    <t>Cl-47</t>
  </si>
  <si>
    <t>8alpha+p+14n</t>
  </si>
  <si>
    <t>Cl-48</t>
  </si>
  <si>
    <t>8alpha+p+15n</t>
  </si>
  <si>
    <t>Cl-49</t>
  </si>
  <si>
    <t>8alpha+p+16n</t>
  </si>
  <si>
    <t>Cl-50</t>
  </si>
  <si>
    <t>8alpha+p+17n</t>
  </si>
  <si>
    <t>Cl-51</t>
  </si>
  <si>
    <t>8alpha+p+18n</t>
  </si>
  <si>
    <t>Cl-52</t>
  </si>
  <si>
    <t>8alpha+p+19n</t>
  </si>
  <si>
    <t>Cl-53</t>
  </si>
  <si>
    <t>8alpha+p+20n</t>
  </si>
  <si>
    <t>Cl-54</t>
  </si>
  <si>
    <t>8alpha+p+21n</t>
  </si>
  <si>
    <t>Ar</t>
  </si>
  <si>
    <t>Argon</t>
  </si>
  <si>
    <t>Ar-18</t>
  </si>
  <si>
    <t>18p</t>
  </si>
  <si>
    <t>Ar-19</t>
  </si>
  <si>
    <t>18p+n</t>
  </si>
  <si>
    <t>Ar-20</t>
  </si>
  <si>
    <t>alpha+16p</t>
  </si>
  <si>
    <t>Ar-21</t>
  </si>
  <si>
    <t>alpha+16p+n</t>
  </si>
  <si>
    <t>Ar-22</t>
  </si>
  <si>
    <t>2alpha+14p</t>
  </si>
  <si>
    <t>Ar-23</t>
  </si>
  <si>
    <t>2alpha+14p+n</t>
  </si>
  <si>
    <t>Ar-24</t>
  </si>
  <si>
    <t>3alpha+12p</t>
  </si>
  <si>
    <t>Ar-25</t>
  </si>
  <si>
    <t>3alpha+12p+n</t>
  </si>
  <si>
    <t>Ar-26</t>
  </si>
  <si>
    <t>4alpha+10p</t>
  </si>
  <si>
    <t>Ar-27</t>
  </si>
  <si>
    <t>4alpha+10p+n</t>
  </si>
  <si>
    <t>Ar-28</t>
  </si>
  <si>
    <t>5alpha+8p</t>
  </si>
  <si>
    <t>Ar-29</t>
  </si>
  <si>
    <t>5alpha+8p+n</t>
  </si>
  <si>
    <t>Ar-30</t>
  </si>
  <si>
    <t>6alpha+6p</t>
  </si>
  <si>
    <t>Ar-31</t>
  </si>
  <si>
    <t>6alpha+6p+n</t>
  </si>
  <si>
    <t>Ar-32</t>
  </si>
  <si>
    <t>7alpha+4p</t>
  </si>
  <si>
    <t>Ar-33</t>
  </si>
  <si>
    <t>7alpha+4p+n</t>
  </si>
  <si>
    <t>Ar-34</t>
  </si>
  <si>
    <t>8alpha+2p</t>
  </si>
  <si>
    <t>Ar-35</t>
  </si>
  <si>
    <t>8alpha+2p+n</t>
  </si>
  <si>
    <t>Ar-36</t>
  </si>
  <si>
    <t>9alpha</t>
  </si>
  <si>
    <t>Ar-37</t>
  </si>
  <si>
    <t>9alpha+n</t>
  </si>
  <si>
    <t>Ar-38</t>
  </si>
  <si>
    <t>9alpha+2n</t>
  </si>
  <si>
    <t>Ar-39</t>
  </si>
  <si>
    <t>9alpha+3n</t>
  </si>
  <si>
    <t>Ar-40</t>
  </si>
  <si>
    <t>9alpha+4n</t>
  </si>
  <si>
    <t>Ar-41</t>
  </si>
  <si>
    <t>9alpha+5n</t>
  </si>
  <si>
    <t>Ar-42</t>
  </si>
  <si>
    <t>9alpha+6n</t>
  </si>
  <si>
    <t>Ar-43</t>
  </si>
  <si>
    <t>9alpha+7n</t>
  </si>
  <si>
    <t>Ar-44</t>
  </si>
  <si>
    <t>9alpha+8n</t>
  </si>
  <si>
    <t>Ar-45</t>
  </si>
  <si>
    <t>9alpha+9n</t>
  </si>
  <si>
    <t>Ar-46</t>
  </si>
  <si>
    <t>9alpha+10n</t>
  </si>
  <si>
    <t>Ar-47</t>
  </si>
  <si>
    <t>9alpha+11n</t>
  </si>
  <si>
    <t>Ar-48</t>
  </si>
  <si>
    <t>9alpha+12n</t>
  </si>
  <si>
    <t>Ar-49</t>
  </si>
  <si>
    <t>9alpha+13n</t>
  </si>
  <si>
    <t>Ar-50</t>
  </si>
  <si>
    <t>9alpha+14n</t>
  </si>
  <si>
    <t>Ar-51</t>
  </si>
  <si>
    <t>9alpha+15n</t>
  </si>
  <si>
    <t>Ar-52</t>
  </si>
  <si>
    <t>9alpha+16n</t>
  </si>
  <si>
    <t>Ar-53</t>
  </si>
  <si>
    <t>9alpha+17n</t>
  </si>
  <si>
    <t>Ar-54</t>
  </si>
  <si>
    <t>9alpha+18n</t>
  </si>
  <si>
    <t>Ar-55</t>
  </si>
  <si>
    <t>9alpha+19n</t>
  </si>
  <si>
    <t>Anchor Value</t>
  </si>
  <si>
    <t>6ALPHA</t>
  </si>
  <si>
    <t>7ALPHA</t>
  </si>
  <si>
    <t>8ALPHA</t>
  </si>
  <si>
    <t>9ALPHA</t>
  </si>
  <si>
    <t>5alpha+p+2n</t>
  </si>
  <si>
    <t>5alpha+p+3n</t>
  </si>
  <si>
    <t>5alpha+p+12n</t>
  </si>
  <si>
    <t>5alpha+p+4n</t>
  </si>
  <si>
    <t>5alpha+p+5n</t>
  </si>
  <si>
    <t>5alpha+p+6n</t>
  </si>
  <si>
    <t>5alpha+p+7n</t>
  </si>
  <si>
    <t>5alpha+p+8n</t>
  </si>
  <si>
    <t>5alpha+p+9n</t>
  </si>
  <si>
    <t>5alpha+p+10n</t>
  </si>
  <si>
    <t>5alpha+p+11n</t>
  </si>
  <si>
    <t>Al-39</t>
  </si>
  <si>
    <t>Al-40</t>
  </si>
  <si>
    <t>Al-41</t>
  </si>
  <si>
    <t>6alpha+p+14n</t>
  </si>
  <si>
    <t>6alpha+p+15n</t>
  </si>
  <si>
    <t>6alpha+p+16n</t>
  </si>
  <si>
    <t>Al-42</t>
  </si>
  <si>
    <t>Al-43</t>
  </si>
  <si>
    <t>6alpha+p+17n</t>
  </si>
  <si>
    <t>6alpha+p+18n</t>
  </si>
  <si>
    <t>332-338</t>
  </si>
  <si>
    <t>150-200</t>
  </si>
  <si>
    <t>360-370</t>
  </si>
  <si>
    <t>253-258</t>
  </si>
  <si>
    <t>262-264</t>
  </si>
  <si>
    <t>5alpha+p+13n</t>
  </si>
  <si>
    <t>5alpha+p+14n</t>
  </si>
  <si>
    <t>233.3-234.3</t>
  </si>
  <si>
    <t>232-236</t>
  </si>
  <si>
    <t>460-480</t>
  </si>
  <si>
    <t>460-481</t>
  </si>
  <si>
    <t>406-407</t>
  </si>
  <si>
    <t>407-414</t>
  </si>
  <si>
    <t>K</t>
  </si>
  <si>
    <t>Potassium</t>
  </si>
  <si>
    <t>K-19</t>
  </si>
  <si>
    <t>19p</t>
  </si>
  <si>
    <t>K-20</t>
  </si>
  <si>
    <t>19p+n</t>
  </si>
  <si>
    <t>K-21</t>
  </si>
  <si>
    <t>alpha+17p</t>
  </si>
  <si>
    <t>K-22</t>
  </si>
  <si>
    <t>alpha+17p+n</t>
  </si>
  <si>
    <t>K-23</t>
  </si>
  <si>
    <t>2alpha+15p</t>
  </si>
  <si>
    <t>K-24</t>
  </si>
  <si>
    <t>2alpha+15p+n</t>
  </si>
  <si>
    <t>K-25</t>
  </si>
  <si>
    <t>3alpha+13p</t>
  </si>
  <si>
    <t>K-26</t>
  </si>
  <si>
    <t>3alpha+13p+n</t>
  </si>
  <si>
    <t>K-27</t>
  </si>
  <si>
    <t>4alpha+11p</t>
  </si>
  <si>
    <t>K-28</t>
  </si>
  <si>
    <t>4alpha+11p+n</t>
  </si>
  <si>
    <t>K-29</t>
  </si>
  <si>
    <t>5alpha+9p</t>
  </si>
  <si>
    <t>K-30</t>
  </si>
  <si>
    <t>5alpha+9p+n</t>
  </si>
  <si>
    <t>K-31</t>
  </si>
  <si>
    <t>6alpha+7p</t>
  </si>
  <si>
    <t>&lt;1.0E-11</t>
  </si>
  <si>
    <t>K-32</t>
  </si>
  <si>
    <t>6alpha+7p+n</t>
  </si>
  <si>
    <t>K-33</t>
  </si>
  <si>
    <t>7alpha+5p</t>
  </si>
  <si>
    <t>K-34</t>
  </si>
  <si>
    <t>7alpha+5p+n</t>
  </si>
  <si>
    <t>K-35</t>
  </si>
  <si>
    <t>8alpha+3p</t>
  </si>
  <si>
    <t>K-36</t>
  </si>
  <si>
    <t>8alpha+3p+n</t>
  </si>
  <si>
    <t>K-37</t>
  </si>
  <si>
    <t>9alpha+p</t>
  </si>
  <si>
    <t>K-38</t>
  </si>
  <si>
    <t>9alpha+p+n</t>
  </si>
  <si>
    <t>K-39</t>
  </si>
  <si>
    <t>9alpha+p+2n</t>
  </si>
  <si>
    <t>K-40</t>
  </si>
  <si>
    <t>9alpha+p+3n</t>
  </si>
  <si>
    <t>K-41</t>
  </si>
  <si>
    <t>9alpha+p+4n</t>
  </si>
  <si>
    <t>K-42</t>
  </si>
  <si>
    <t>9alpha+p+5n</t>
  </si>
  <si>
    <t>K-43</t>
  </si>
  <si>
    <t>9alpha+p+6n</t>
  </si>
  <si>
    <t>K-44</t>
  </si>
  <si>
    <t>9alpha+p+7n</t>
  </si>
  <si>
    <t>K-45</t>
  </si>
  <si>
    <t>9alpha+p+8n</t>
  </si>
  <si>
    <t>K-46</t>
  </si>
  <si>
    <t>9alpha+p+9n</t>
  </si>
  <si>
    <t>K-47</t>
  </si>
  <si>
    <t>9alpha+p+10n</t>
  </si>
  <si>
    <t>K-48</t>
  </si>
  <si>
    <t>9alpha+p+11n</t>
  </si>
  <si>
    <t>K-49</t>
  </si>
  <si>
    <t>9alpha+p+12n</t>
  </si>
  <si>
    <t>K-50</t>
  </si>
  <si>
    <t>9alpha+p+13n</t>
  </si>
  <si>
    <t>K-51</t>
  </si>
  <si>
    <t>9alpha+p+14n</t>
  </si>
  <si>
    <t>K-52</t>
  </si>
  <si>
    <t>9alpha+p+15n</t>
  </si>
  <si>
    <t>K-53</t>
  </si>
  <si>
    <t>9alpha+p+16n</t>
  </si>
  <si>
    <t>K-54</t>
  </si>
  <si>
    <t>9alpha+p+17n</t>
  </si>
  <si>
    <t>K-55</t>
  </si>
  <si>
    <t>9alpha+p+18n</t>
  </si>
  <si>
    <t>K-56</t>
  </si>
  <si>
    <t>9alpha+p+19n</t>
  </si>
  <si>
    <t>K-57</t>
  </si>
  <si>
    <t>9alpha+p+20n</t>
  </si>
  <si>
    <t>K-58</t>
  </si>
  <si>
    <t>9alpha+p+21n</t>
  </si>
  <si>
    <t>K-59</t>
  </si>
  <si>
    <t>9alpha+p+22n</t>
  </si>
  <si>
    <t>Ca</t>
  </si>
  <si>
    <t>Calcium</t>
  </si>
  <si>
    <t>Ca-20</t>
  </si>
  <si>
    <t>20p</t>
  </si>
  <si>
    <t>Ca-21</t>
  </si>
  <si>
    <t>20p+n</t>
  </si>
  <si>
    <t>Ca-22</t>
  </si>
  <si>
    <t>alpha+18p</t>
  </si>
  <si>
    <t>Ca-23</t>
  </si>
  <si>
    <t>alpha+18p+n</t>
  </si>
  <si>
    <t>Ca-24</t>
  </si>
  <si>
    <t>2alpha+16p</t>
  </si>
  <si>
    <t>Ca-25</t>
  </si>
  <si>
    <t>2alpha+16p+n</t>
  </si>
  <si>
    <t>Ca-26</t>
  </si>
  <si>
    <t>3alpha+14p</t>
  </si>
  <si>
    <t>Ca-27</t>
  </si>
  <si>
    <t>3alpha+14p+n</t>
  </si>
  <si>
    <t>Ca-28</t>
  </si>
  <si>
    <t>4alpha+12p</t>
  </si>
  <si>
    <t>Ca-29</t>
  </si>
  <si>
    <t>4alpha+12p+n</t>
  </si>
  <si>
    <t>Ca-30</t>
  </si>
  <si>
    <t>5alpha+10p</t>
  </si>
  <si>
    <t>Ca-31</t>
  </si>
  <si>
    <t>5alpha+10p+n</t>
  </si>
  <si>
    <t>Ca-32</t>
  </si>
  <si>
    <t>6alpha+8p</t>
  </si>
  <si>
    <t>Ca-33</t>
  </si>
  <si>
    <t>6alpha+8p+n</t>
  </si>
  <si>
    <t>Ca-34</t>
  </si>
  <si>
    <t>7alpha+6p</t>
  </si>
  <si>
    <t>Ca-35</t>
  </si>
  <si>
    <t>7alpha+6p+n</t>
  </si>
  <si>
    <t>Ca-36</t>
  </si>
  <si>
    <t>8alpha+4p</t>
  </si>
  <si>
    <t>Ca-37</t>
  </si>
  <si>
    <t>8alpha+4p+n</t>
  </si>
  <si>
    <t>Ca-38</t>
  </si>
  <si>
    <t>9alpha+2p</t>
  </si>
  <si>
    <t>Ca-39</t>
  </si>
  <si>
    <t>9alpha+2p+n</t>
  </si>
  <si>
    <t>Ca-40</t>
  </si>
  <si>
    <t>10alpha</t>
  </si>
  <si>
    <t>Ca-41</t>
  </si>
  <si>
    <t>10alpha+n</t>
  </si>
  <si>
    <t>Ca-42</t>
  </si>
  <si>
    <t>10alpha+2n</t>
  </si>
  <si>
    <t>Ca-43</t>
  </si>
  <si>
    <t>10alpha+3n</t>
  </si>
  <si>
    <t>Ca-44</t>
  </si>
  <si>
    <t>10alpha+4n</t>
  </si>
  <si>
    <t>Ca-45</t>
  </si>
  <si>
    <t>10alpha+5n</t>
  </si>
  <si>
    <t>Ca-46</t>
  </si>
  <si>
    <t>10alpha+6n</t>
  </si>
  <si>
    <t>Ca-47</t>
  </si>
  <si>
    <t>10alpha+7n</t>
  </si>
  <si>
    <t>Ca-48</t>
  </si>
  <si>
    <t>10alpha+8n</t>
  </si>
  <si>
    <t>Ca-49</t>
  </si>
  <si>
    <t>10alpha+9n</t>
  </si>
  <si>
    <t>Ca-50</t>
  </si>
  <si>
    <t>10alpha+10n</t>
  </si>
  <si>
    <t>Ca-51</t>
  </si>
  <si>
    <t>10alpha+11n</t>
  </si>
  <si>
    <t>Ca-52</t>
  </si>
  <si>
    <t>10alpha+12n</t>
  </si>
  <si>
    <t>Ca-53</t>
  </si>
  <si>
    <t>10alpha+13n</t>
  </si>
  <si>
    <t>Ca-54</t>
  </si>
  <si>
    <t>10alpha+14n</t>
  </si>
  <si>
    <t>Ca-55</t>
  </si>
  <si>
    <t>10alpha+15n</t>
  </si>
  <si>
    <t>Ca-56</t>
  </si>
  <si>
    <t>10alpha+16n</t>
  </si>
  <si>
    <t>Ca-57</t>
  </si>
  <si>
    <t>10alpha+17n</t>
  </si>
  <si>
    <t>Ca-58</t>
  </si>
  <si>
    <t>10alpha+18n</t>
  </si>
  <si>
    <t>Ca-59</t>
  </si>
  <si>
    <t>10alpha+19n</t>
  </si>
  <si>
    <t>Sc</t>
  </si>
  <si>
    <t>Scandium</t>
  </si>
  <si>
    <t>Sc-21</t>
  </si>
  <si>
    <t>21p</t>
  </si>
  <si>
    <t>Sc-22</t>
  </si>
  <si>
    <t>21p+n</t>
  </si>
  <si>
    <t>Sc-23</t>
  </si>
  <si>
    <t>alpha+19p</t>
  </si>
  <si>
    <t>Sc-24</t>
  </si>
  <si>
    <t>alpha+19p+n</t>
  </si>
  <si>
    <t>Sc-25</t>
  </si>
  <si>
    <t>2alpha+17p</t>
  </si>
  <si>
    <t>Sc-26</t>
  </si>
  <si>
    <t>2alpha+17p+n</t>
  </si>
  <si>
    <t>Sc-27</t>
  </si>
  <si>
    <t>3alpha+15p</t>
  </si>
  <si>
    <t>Sc-28</t>
  </si>
  <si>
    <t>3alpha+15p+n</t>
  </si>
  <si>
    <t>Sc-29</t>
  </si>
  <si>
    <t>4alpha+13p</t>
  </si>
  <si>
    <t>Sc-30</t>
  </si>
  <si>
    <t>4alpha+13p+n</t>
  </si>
  <si>
    <t>Sc-31</t>
  </si>
  <si>
    <t>5alpha+11p</t>
  </si>
  <si>
    <t>Sc-32</t>
  </si>
  <si>
    <t>5alpha+11p+n</t>
  </si>
  <si>
    <t>Sc-33</t>
  </si>
  <si>
    <t>6alpha+9p</t>
  </si>
  <si>
    <t>Sc-34</t>
  </si>
  <si>
    <t>6alpha+9p+n</t>
  </si>
  <si>
    <t>Sc-35</t>
  </si>
  <si>
    <t>7alpha+7p</t>
  </si>
  <si>
    <t>Sc-36</t>
  </si>
  <si>
    <t>7alpha+7p+n</t>
  </si>
  <si>
    <t>Sc-37</t>
  </si>
  <si>
    <t>8alpha+5p</t>
  </si>
  <si>
    <t>Sc-38</t>
  </si>
  <si>
    <t>8alpha+5p+n</t>
  </si>
  <si>
    <t>Sc-39</t>
  </si>
  <si>
    <t>9alpha+3p</t>
  </si>
  <si>
    <t>Sc-40</t>
  </si>
  <si>
    <t>9alpha+3p+n</t>
  </si>
  <si>
    <t>Sc-41</t>
  </si>
  <si>
    <t>10alpha+p</t>
  </si>
  <si>
    <t>Sc-42</t>
  </si>
  <si>
    <t>10alpha+p+n</t>
  </si>
  <si>
    <t>Sc-43</t>
  </si>
  <si>
    <t>10alpha+p+2n</t>
  </si>
  <si>
    <t>Sc-44</t>
  </si>
  <si>
    <t>10alpha+p+3n</t>
  </si>
  <si>
    <t>Sc-45</t>
  </si>
  <si>
    <t>10alpha+p+4n</t>
  </si>
  <si>
    <t>Sc-46</t>
  </si>
  <si>
    <t>10alpha+p+5n</t>
  </si>
  <si>
    <t>Sc-47</t>
  </si>
  <si>
    <t>10alpha+p+6n</t>
  </si>
  <si>
    <t>Sc-48</t>
  </si>
  <si>
    <t>10alpha+p+7n</t>
  </si>
  <si>
    <t>Sc-49</t>
  </si>
  <si>
    <t>10alpha+p+8n</t>
  </si>
  <si>
    <t>Sc-50</t>
  </si>
  <si>
    <t>10alpha+p+9n</t>
  </si>
  <si>
    <t>Sc-51</t>
  </si>
  <si>
    <t>10alpha+p+10n</t>
  </si>
  <si>
    <t>Sc-52</t>
  </si>
  <si>
    <t>10alpha+p+11n</t>
  </si>
  <si>
    <t>Sc-53</t>
  </si>
  <si>
    <t>10alpha+p+12n</t>
  </si>
  <si>
    <t>Sc-54</t>
  </si>
  <si>
    <t>10alpha+p+13n</t>
  </si>
  <si>
    <t>Sc-55</t>
  </si>
  <si>
    <t>10alpha+p+14n</t>
  </si>
  <si>
    <t>Sc-56</t>
  </si>
  <si>
    <t>10alpha+p+15n</t>
  </si>
  <si>
    <t>Sc-57</t>
  </si>
  <si>
    <t>10alpha+p+16n</t>
  </si>
  <si>
    <t>Sc-58</t>
  </si>
  <si>
    <t>10alpha+p+17n</t>
  </si>
  <si>
    <t>Sc-59</t>
  </si>
  <si>
    <t>10alpha+p+18n</t>
  </si>
  <si>
    <t>Sc-60</t>
  </si>
  <si>
    <t>Sc-61</t>
  </si>
  <si>
    <t>Sc-62</t>
  </si>
  <si>
    <t>Sc-63</t>
  </si>
  <si>
    <t>Sc-64</t>
  </si>
  <si>
    <t>Sc-65</t>
  </si>
  <si>
    <t>Ti</t>
  </si>
  <si>
    <t>Titanium</t>
  </si>
  <si>
    <t>Ti-22</t>
  </si>
  <si>
    <t>22p</t>
  </si>
  <si>
    <t>Ti-23</t>
  </si>
  <si>
    <t>22p+n</t>
  </si>
  <si>
    <t>Ti-24</t>
  </si>
  <si>
    <t>alpha+20p</t>
  </si>
  <si>
    <t>Ti-25</t>
  </si>
  <si>
    <t>alpha+20p+n</t>
  </si>
  <si>
    <t>Ti-26</t>
  </si>
  <si>
    <t>2alpha+18p</t>
  </si>
  <si>
    <t>Ti-27</t>
  </si>
  <si>
    <t>2alpha+18p+n</t>
  </si>
  <si>
    <t>Ti-28</t>
  </si>
  <si>
    <t>3alpha+16p</t>
  </si>
  <si>
    <t>Ti-29</t>
  </si>
  <si>
    <t>3alpha+16p+n</t>
  </si>
  <si>
    <t>Ti-30</t>
  </si>
  <si>
    <t>4alpha+14p</t>
  </si>
  <si>
    <t>Ti-31</t>
  </si>
  <si>
    <t>4alpha+14p+n</t>
  </si>
  <si>
    <t>Ti-32</t>
  </si>
  <si>
    <t>5alpha+12p</t>
  </si>
  <si>
    <t>Ti-33</t>
  </si>
  <si>
    <t>5alpha+12p+n</t>
  </si>
  <si>
    <t>Ti-34</t>
  </si>
  <si>
    <t>6alpha+10p</t>
  </si>
  <si>
    <t>Ti-35</t>
  </si>
  <si>
    <t>6alpha+10p+n</t>
  </si>
  <si>
    <t>Ti-36</t>
  </si>
  <si>
    <t>7alpha+8p</t>
  </si>
  <si>
    <t>Ti-37</t>
  </si>
  <si>
    <t>7alpha+8p+n</t>
  </si>
  <si>
    <t>Ti-38</t>
  </si>
  <si>
    <t>8alpha+6p</t>
  </si>
  <si>
    <t>Ti-39</t>
  </si>
  <si>
    <t>8alpha+6p+n</t>
  </si>
  <si>
    <t>Ti-40</t>
  </si>
  <si>
    <t>9alpha+4p</t>
  </si>
  <si>
    <t>Ti-41</t>
  </si>
  <si>
    <t>9alpha+4p+n</t>
  </si>
  <si>
    <t>Ti-42</t>
  </si>
  <si>
    <t>10alpha+2p</t>
  </si>
  <si>
    <t>Ti-43</t>
  </si>
  <si>
    <t>10alpha+2p+n</t>
  </si>
  <si>
    <t>Ti-44</t>
  </si>
  <si>
    <t>11alpha</t>
  </si>
  <si>
    <t>Ti-45</t>
  </si>
  <si>
    <t>11alpha+n</t>
  </si>
  <si>
    <t>Ti-46</t>
  </si>
  <si>
    <t>11alpha+2n</t>
  </si>
  <si>
    <t>Ti-47</t>
  </si>
  <si>
    <t>11alpha+3n</t>
  </si>
  <si>
    <t>Ti-48</t>
  </si>
  <si>
    <t>11alpha+4n</t>
  </si>
  <si>
    <t>Ti-49</t>
  </si>
  <si>
    <t>11alpha+5n</t>
  </si>
  <si>
    <t>Ti-50</t>
  </si>
  <si>
    <t>11alpha+6n</t>
  </si>
  <si>
    <t>Ti-51</t>
  </si>
  <si>
    <t>11alpha+7n</t>
  </si>
  <si>
    <t>Ti-52</t>
  </si>
  <si>
    <t>11alpha+8n</t>
  </si>
  <si>
    <t>Ti-53</t>
  </si>
  <si>
    <t>11alpha+9n</t>
  </si>
  <si>
    <t>Ti-54</t>
  </si>
  <si>
    <t>11alpha+10n</t>
  </si>
  <si>
    <t>Ti-55</t>
  </si>
  <si>
    <t>11alpha+11n</t>
  </si>
  <si>
    <t>Ti-56</t>
  </si>
  <si>
    <t>11alpha+12n</t>
  </si>
  <si>
    <t>Ti-57</t>
  </si>
  <si>
    <t>11alpha+13n</t>
  </si>
  <si>
    <t>Ti-58</t>
  </si>
  <si>
    <t>11alpha+14n</t>
  </si>
  <si>
    <t>Ti-59</t>
  </si>
  <si>
    <t>11alpha+15n</t>
  </si>
  <si>
    <t>Ti-60</t>
  </si>
  <si>
    <t>11alpha+16n</t>
  </si>
  <si>
    <t>Ti-61</t>
  </si>
  <si>
    <t>11alpha+17n</t>
  </si>
  <si>
    <t>Ti-62</t>
  </si>
  <si>
    <t>11alpha+18n</t>
  </si>
  <si>
    <t>Ti-63</t>
  </si>
  <si>
    <t>11alpha+19n</t>
  </si>
  <si>
    <t>Ti-64</t>
  </si>
  <si>
    <t>Ti-65</t>
  </si>
  <si>
    <t>V</t>
  </si>
  <si>
    <t>Vanadium</t>
  </si>
  <si>
    <t>V-23</t>
  </si>
  <si>
    <t>23p</t>
  </si>
  <si>
    <t>V-24</t>
  </si>
  <si>
    <t>23p+n</t>
  </si>
  <si>
    <t>V-25</t>
  </si>
  <si>
    <t>alpha+21p</t>
  </si>
  <si>
    <t>V-26</t>
  </si>
  <si>
    <t>alpha+21p+n</t>
  </si>
  <si>
    <t>V-27</t>
  </si>
  <si>
    <t>2alpha+19p</t>
  </si>
  <si>
    <t>V-28</t>
  </si>
  <si>
    <t>2alpha+19p+n</t>
  </si>
  <si>
    <t>V-29</t>
  </si>
  <si>
    <t>3alpha+17p</t>
  </si>
  <si>
    <t>V-30</t>
  </si>
  <si>
    <t>3alpha+17p+n</t>
  </si>
  <si>
    <t>V-31</t>
  </si>
  <si>
    <t>4alpha+15p</t>
  </si>
  <si>
    <t>V-32</t>
  </si>
  <si>
    <t>4alpha+15p+n</t>
  </si>
  <si>
    <t>V-33</t>
  </si>
  <si>
    <t>5alpha+13p</t>
  </si>
  <si>
    <t>V-34</t>
  </si>
  <si>
    <t>5alpha+13p+n</t>
  </si>
  <si>
    <t>V-35</t>
  </si>
  <si>
    <t>6alpha+11p</t>
  </si>
  <si>
    <t>V-36</t>
  </si>
  <si>
    <t>6alpha+11p+n</t>
  </si>
  <si>
    <t>V-37</t>
  </si>
  <si>
    <t>7alpha+9p</t>
  </si>
  <si>
    <t>V-38</t>
  </si>
  <si>
    <t>7alpha+9p+n</t>
  </si>
  <si>
    <t>V-39</t>
  </si>
  <si>
    <t>8alpha+7p</t>
  </si>
  <si>
    <t>V-40</t>
  </si>
  <si>
    <t>8alpha+7p+n</t>
  </si>
  <si>
    <t>V-41</t>
  </si>
  <si>
    <t>9alpha+5p</t>
  </si>
  <si>
    <t>V-42</t>
  </si>
  <si>
    <t>9alpha+5p+n</t>
  </si>
  <si>
    <t>V-43</t>
  </si>
  <si>
    <t>10alpha+3p</t>
  </si>
  <si>
    <t>V-44</t>
  </si>
  <si>
    <t>10alpha+3p+n</t>
  </si>
  <si>
    <t>V-45</t>
  </si>
  <si>
    <t>11alpha+p</t>
  </si>
  <si>
    <t>V-46</t>
  </si>
  <si>
    <t>11alpha+p+n</t>
  </si>
  <si>
    <t>V-47</t>
  </si>
  <si>
    <t>11alpha+p+2n</t>
  </si>
  <si>
    <t>V-48</t>
  </si>
  <si>
    <t>11alpha+p+3n</t>
  </si>
  <si>
    <t>V-49</t>
  </si>
  <si>
    <t>11alpha+p+4n</t>
  </si>
  <si>
    <t>V-50</t>
  </si>
  <si>
    <t>11alpha+p+5n</t>
  </si>
  <si>
    <t>V-51</t>
  </si>
  <si>
    <t>11alpha+p+6n</t>
  </si>
  <si>
    <t>V-52</t>
  </si>
  <si>
    <t>11alpha+p+7n</t>
  </si>
  <si>
    <t>V-53</t>
  </si>
  <si>
    <t>11alpha+p+8n</t>
  </si>
  <si>
    <t>V-54</t>
  </si>
  <si>
    <t>11alpha+p+9n</t>
  </si>
  <si>
    <t>V-55</t>
  </si>
  <si>
    <t>11alpha+p+10n</t>
  </si>
  <si>
    <t>V-56</t>
  </si>
  <si>
    <t>11alpha+p+11n</t>
  </si>
  <si>
    <t>V-57</t>
  </si>
  <si>
    <t>11alpha+p+12n</t>
  </si>
  <si>
    <t>V-58</t>
  </si>
  <si>
    <t>11alpha+p+13n</t>
  </si>
  <si>
    <t>V-59</t>
  </si>
  <si>
    <t>11alpha+p+14n</t>
  </si>
  <si>
    <t>V-60</t>
  </si>
  <si>
    <t>11alpha+p+15n</t>
  </si>
  <si>
    <t>V-61</t>
  </si>
  <si>
    <t>11alpha+p+16n</t>
  </si>
  <si>
    <t>V-62</t>
  </si>
  <si>
    <t>11alpha+p+17n</t>
  </si>
  <si>
    <t>V-63</t>
  </si>
  <si>
    <t>11alpha+p+18n</t>
  </si>
  <si>
    <t>V-64</t>
  </si>
  <si>
    <t>11alpha+p+19n</t>
  </si>
  <si>
    <t>V-65</t>
  </si>
  <si>
    <t>11alpha+p+20n</t>
  </si>
  <si>
    <t>V-66</t>
  </si>
  <si>
    <t>11alpha+p+21n</t>
  </si>
  <si>
    <t>V-67</t>
  </si>
  <si>
    <t>11alpha+p+22n</t>
  </si>
  <si>
    <t>V-68</t>
  </si>
  <si>
    <t>11alpha+p+23n</t>
  </si>
  <si>
    <t>V-69</t>
  </si>
  <si>
    <t>11alpha+p+24n</t>
  </si>
  <si>
    <t>V-70</t>
  </si>
  <si>
    <t>11alpha+p+25n</t>
  </si>
  <si>
    <t>V-71</t>
  </si>
  <si>
    <t>11alpha+p+26n</t>
  </si>
  <si>
    <t>V-72</t>
  </si>
  <si>
    <t>11alpha+p+27n</t>
  </si>
  <si>
    <t>V-73</t>
  </si>
  <si>
    <t>11alpha+p+28n</t>
  </si>
  <si>
    <t>Cr</t>
  </si>
  <si>
    <t>Chromium</t>
  </si>
  <si>
    <t>Cr-24</t>
  </si>
  <si>
    <t>24p</t>
  </si>
  <si>
    <t>Cr-25</t>
  </si>
  <si>
    <t>24p+n</t>
  </si>
  <si>
    <t>Cr-26</t>
  </si>
  <si>
    <t>alpha+22p</t>
  </si>
  <si>
    <t>Cr-27</t>
  </si>
  <si>
    <t>alpha+22p+n</t>
  </si>
  <si>
    <t>Cr-28</t>
  </si>
  <si>
    <t>2alpha+20p</t>
  </si>
  <si>
    <t>Cr-29</t>
  </si>
  <si>
    <t>2alpha+20p+n</t>
  </si>
  <si>
    <t>Cr-30</t>
  </si>
  <si>
    <t>3alpha+18p</t>
  </si>
  <si>
    <t>Cr-31</t>
  </si>
  <si>
    <t>3alpha+18p+n</t>
  </si>
  <si>
    <t>Cr-32</t>
  </si>
  <si>
    <t>4alpha+16p</t>
  </si>
  <si>
    <t>Cr-33</t>
  </si>
  <si>
    <t>4alpha+16p+n</t>
  </si>
  <si>
    <t>Cr-34</t>
  </si>
  <si>
    <t>5alpha+14p</t>
  </si>
  <si>
    <t>Cr-35</t>
  </si>
  <si>
    <t>5alpha+14p+n</t>
  </si>
  <si>
    <t>Cr-36</t>
  </si>
  <si>
    <t>6alpha+12p</t>
  </si>
  <si>
    <t>Cr-37</t>
  </si>
  <si>
    <t>6alpha+12p+n</t>
  </si>
  <si>
    <t>Cr-38</t>
  </si>
  <si>
    <t>7alpha+10p</t>
  </si>
  <si>
    <t>Cr-39</t>
  </si>
  <si>
    <t>7alpha+10p+n</t>
  </si>
  <si>
    <t>Cr-40</t>
  </si>
  <si>
    <t>8alpha+8p</t>
  </si>
  <si>
    <t>Cr-41</t>
  </si>
  <si>
    <t>8alpha+8p+n</t>
  </si>
  <si>
    <t>Cr-42</t>
  </si>
  <si>
    <t>9alpha+6p</t>
  </si>
  <si>
    <t>Cr-43</t>
  </si>
  <si>
    <t>9alpha+6p+n</t>
  </si>
  <si>
    <t>Cr-44</t>
  </si>
  <si>
    <t>10alpha+4p</t>
  </si>
  <si>
    <t>Cr-45</t>
  </si>
  <si>
    <t>10alpha+4p+n</t>
  </si>
  <si>
    <t>Cr-46</t>
  </si>
  <si>
    <t>11alpha+2p</t>
  </si>
  <si>
    <t>Cr-47</t>
  </si>
  <si>
    <t>11alpha+2p+n</t>
  </si>
  <si>
    <t>Cr-48</t>
  </si>
  <si>
    <t>12alpha</t>
  </si>
  <si>
    <t>Cr-49</t>
  </si>
  <si>
    <t>12alpha+n</t>
  </si>
  <si>
    <t>Cr-50</t>
  </si>
  <si>
    <t>12alpha+2n</t>
  </si>
  <si>
    <t>stable</t>
  </si>
  <si>
    <t>Cr-51</t>
  </si>
  <si>
    <t>12alpha+3n</t>
  </si>
  <si>
    <t>Cr-52</t>
  </si>
  <si>
    <t>13alpha</t>
  </si>
  <si>
    <t>Cr-53</t>
  </si>
  <si>
    <t>13alpha+n</t>
  </si>
  <si>
    <t>Cr-54</t>
  </si>
  <si>
    <t>13alpha+2n</t>
  </si>
  <si>
    <t>Cr-55</t>
  </si>
  <si>
    <t>13alpha+3n</t>
  </si>
  <si>
    <t>Cr-56</t>
  </si>
  <si>
    <t>13alpha+4n</t>
  </si>
  <si>
    <t>Cr-57</t>
  </si>
  <si>
    <t>13alpha+5n</t>
  </si>
  <si>
    <t>Cr-58</t>
  </si>
  <si>
    <t>13alpha+6n</t>
  </si>
  <si>
    <t>Cr-59</t>
  </si>
  <si>
    <t>13alpha+7n</t>
  </si>
  <si>
    <t>Cr-60</t>
  </si>
  <si>
    <t>13alpha+8n</t>
  </si>
  <si>
    <t>Cr-61</t>
  </si>
  <si>
    <t>13alpha+9n</t>
  </si>
  <si>
    <t>Cr-62</t>
  </si>
  <si>
    <t>13alpha+10n</t>
  </si>
  <si>
    <t>Cr-63</t>
  </si>
  <si>
    <t>13alpha+11n</t>
  </si>
  <si>
    <t>Cr-64</t>
  </si>
  <si>
    <t>13alpha+12n</t>
  </si>
  <si>
    <t>Cr-65</t>
  </si>
  <si>
    <t>13alpha+13n</t>
  </si>
  <si>
    <t>Cr-66</t>
  </si>
  <si>
    <t>13alpha+14n</t>
  </si>
  <si>
    <t>Cr-67</t>
  </si>
  <si>
    <t>13alpha+15n</t>
  </si>
  <si>
    <t>Cr-68</t>
  </si>
  <si>
    <t>13alpha+16n</t>
  </si>
  <si>
    <t>Cr-69</t>
  </si>
  <si>
    <t>13alpha+17n</t>
  </si>
  <si>
    <t>Cr-70</t>
  </si>
  <si>
    <t>13alpha+18n</t>
  </si>
  <si>
    <t>Cr-71</t>
  </si>
  <si>
    <t>13alpha+19n</t>
  </si>
  <si>
    <t>Cr-72</t>
  </si>
  <si>
    <t>13alpha+20n</t>
  </si>
  <si>
    <t>Cr-73</t>
  </si>
  <si>
    <t>13alpha+21n</t>
  </si>
  <si>
    <t>Cr-74</t>
  </si>
  <si>
    <t>13alpha+22n</t>
  </si>
  <si>
    <t>Mn</t>
  </si>
  <si>
    <t>Manganese</t>
  </si>
  <si>
    <t>Mn-25</t>
  </si>
  <si>
    <t>25p</t>
  </si>
  <si>
    <t>Mn-26</t>
  </si>
  <si>
    <t>25p+n</t>
  </si>
  <si>
    <t>Mn-27</t>
  </si>
  <si>
    <t>alpha+23p</t>
  </si>
  <si>
    <t>Mn-28</t>
  </si>
  <si>
    <t>alpha+23p+n</t>
  </si>
  <si>
    <t>Mn-29</t>
  </si>
  <si>
    <t>2alpha+21p</t>
  </si>
  <si>
    <t>Mn-30</t>
  </si>
  <si>
    <t>2alpha+21p+n</t>
  </si>
  <si>
    <t>Mn-31</t>
  </si>
  <si>
    <t>3alpha+19p</t>
  </si>
  <si>
    <t>Mn-32</t>
  </si>
  <si>
    <t>3alpha+19p+n</t>
  </si>
  <si>
    <t>Mn-33</t>
  </si>
  <si>
    <t>4alpha+17p</t>
  </si>
  <si>
    <t>Mn-34</t>
  </si>
  <si>
    <t>4alpha+17p+n</t>
  </si>
  <si>
    <t>Mn-35</t>
  </si>
  <si>
    <t>5alpha+15p</t>
  </si>
  <si>
    <t>Mn-36</t>
  </si>
  <si>
    <t>5alpha+15p+n</t>
  </si>
  <si>
    <t>Mn-37</t>
  </si>
  <si>
    <t>6alpha+13p</t>
  </si>
  <si>
    <t>Mn-38</t>
  </si>
  <si>
    <t>6alpha+13p+n</t>
  </si>
  <si>
    <t>Mn-39</t>
  </si>
  <si>
    <t>7alpha+11p</t>
  </si>
  <si>
    <t>Mn-40</t>
  </si>
  <si>
    <t>7alpha+11p+n</t>
  </si>
  <si>
    <t>Mn-41</t>
  </si>
  <si>
    <t>8alpha+9p</t>
  </si>
  <si>
    <t>Mn-42</t>
  </si>
  <si>
    <t>8alpha+9p+n</t>
  </si>
  <si>
    <t>Mn-43</t>
  </si>
  <si>
    <t>9alpha+7p</t>
  </si>
  <si>
    <t>Mn-44</t>
  </si>
  <si>
    <t>9alpha+7p+n</t>
  </si>
  <si>
    <t>Mn-45</t>
  </si>
  <si>
    <t>10alpha+5p</t>
  </si>
  <si>
    <t>Mn-46</t>
  </si>
  <si>
    <t>10alpha+5p+n</t>
  </si>
  <si>
    <t>Mn-47</t>
  </si>
  <si>
    <t>11alpha+3p</t>
  </si>
  <si>
    <t>Mn-48</t>
  </si>
  <si>
    <t>11alpha+3p+n</t>
  </si>
  <si>
    <t>Mn-49</t>
  </si>
  <si>
    <t>12alpha+p</t>
  </si>
  <si>
    <t>Mn-50</t>
  </si>
  <si>
    <t>12alpha+p+n</t>
  </si>
  <si>
    <t>Mn-51</t>
  </si>
  <si>
    <t>12alpha+p+2n</t>
  </si>
  <si>
    <t>Mn-52</t>
  </si>
  <si>
    <t>12alpha+p+3n</t>
  </si>
  <si>
    <t>Mn-53</t>
  </si>
  <si>
    <t>12alpha+p+4n</t>
  </si>
  <si>
    <t>Mn-54</t>
  </si>
  <si>
    <t>12alpha+p+5n</t>
  </si>
  <si>
    <t>Mn-55</t>
  </si>
  <si>
    <t>12alpha+p+6n</t>
  </si>
  <si>
    <t>Mn-56</t>
  </si>
  <si>
    <t>12alpha+p+7n</t>
  </si>
  <si>
    <t>Mn-57</t>
  </si>
  <si>
    <t>12alpha+p+8n</t>
  </si>
  <si>
    <t>Mn-58</t>
  </si>
  <si>
    <t>12alpha+p+9n</t>
  </si>
  <si>
    <t>Mn-59</t>
  </si>
  <si>
    <t>12alpha+p+10n</t>
  </si>
  <si>
    <t>Mn-60</t>
  </si>
  <si>
    <t>12alpha+p+11n</t>
  </si>
  <si>
    <t>Mn-61</t>
  </si>
  <si>
    <t>12alpha+p+12n</t>
  </si>
  <si>
    <t>Mn-62</t>
  </si>
  <si>
    <t>12alpha+p+13n</t>
  </si>
  <si>
    <t>Mn-63</t>
  </si>
  <si>
    <t>12alpha+p+14n</t>
  </si>
  <si>
    <t>Mn-64</t>
  </si>
  <si>
    <t>12alpha+p+15n</t>
  </si>
  <si>
    <t>Mn-65</t>
  </si>
  <si>
    <t>12alpha+p+16n</t>
  </si>
  <si>
    <t>Mn-66</t>
  </si>
  <si>
    <t>12alpha+p+17n</t>
  </si>
  <si>
    <t>Mn-67</t>
  </si>
  <si>
    <t>12alpha+p+18n</t>
  </si>
  <si>
    <t>Mn-68</t>
  </si>
  <si>
    <t>12alpha+p+19n</t>
  </si>
  <si>
    <t>Mn-69</t>
  </si>
  <si>
    <t>12alpha+p+20n</t>
  </si>
  <si>
    <t>Mn-70</t>
  </si>
  <si>
    <t>12alpha+p+21n</t>
  </si>
  <si>
    <t>Mn-71</t>
  </si>
  <si>
    <t>12alpha+p+22n</t>
  </si>
  <si>
    <t>Fe</t>
  </si>
  <si>
    <t>Iron</t>
  </si>
  <si>
    <t>Fe-26</t>
  </si>
  <si>
    <t>26p</t>
  </si>
  <si>
    <t>Fe-27</t>
  </si>
  <si>
    <t>26p+n</t>
  </si>
  <si>
    <t>Fe-28</t>
  </si>
  <si>
    <t>alpha+24p</t>
  </si>
  <si>
    <t>Fe-29</t>
  </si>
  <si>
    <t>alpha+24p+n</t>
  </si>
  <si>
    <t>Fe-30</t>
  </si>
  <si>
    <t>2alpha+22p</t>
  </si>
  <si>
    <t>Fe-31</t>
  </si>
  <si>
    <t>2alpha+22p+n</t>
  </si>
  <si>
    <t>Fe-32</t>
  </si>
  <si>
    <t>3alpha+20p</t>
  </si>
  <si>
    <t>Fe-33</t>
  </si>
  <si>
    <t>3alpha+20p+n</t>
  </si>
  <si>
    <t>Fe-34</t>
  </si>
  <si>
    <t>4alpha+18p</t>
  </si>
  <si>
    <t>Fe-35</t>
  </si>
  <si>
    <t>4alpha+18p+n</t>
  </si>
  <si>
    <t>Fe-36</t>
  </si>
  <si>
    <t>5alpha+16p</t>
  </si>
  <si>
    <t>Fe-37</t>
  </si>
  <si>
    <t>5alpha+16p+n</t>
  </si>
  <si>
    <t>Fe-38</t>
  </si>
  <si>
    <t>6alpha+14p</t>
  </si>
  <si>
    <t>Fe-39</t>
  </si>
  <si>
    <t>6alpha+14p+n</t>
  </si>
  <si>
    <t>Fe-40</t>
  </si>
  <si>
    <t>7alpha+12p</t>
  </si>
  <si>
    <t>Fe-41</t>
  </si>
  <si>
    <t>7alpha+12p+n</t>
  </si>
  <si>
    <t>Fe-42</t>
  </si>
  <si>
    <t>8alpha+10p</t>
  </si>
  <si>
    <t>Fe-43</t>
  </si>
  <si>
    <t>8alpha+10p+n</t>
  </si>
  <si>
    <t>Fe-44</t>
  </si>
  <si>
    <t>9alpha+8p</t>
  </si>
  <si>
    <t>Fe-45</t>
  </si>
  <si>
    <t>9alpha+8p+n</t>
  </si>
  <si>
    <t>Fe-46</t>
  </si>
  <si>
    <t>10alpha+6p</t>
  </si>
  <si>
    <t>Fe-47</t>
  </si>
  <si>
    <t>10alpha+6p+n</t>
  </si>
  <si>
    <t>Fe-48</t>
  </si>
  <si>
    <t>11alpha+4p</t>
  </si>
  <si>
    <t>Fe-49</t>
  </si>
  <si>
    <t>11alpha+4p+n</t>
  </si>
  <si>
    <t>Fe-50</t>
  </si>
  <si>
    <t>12alpha+2p</t>
  </si>
  <si>
    <t>Fe-51</t>
  </si>
  <si>
    <t>12alpha+2p+n</t>
  </si>
  <si>
    <t>Fe-52</t>
  </si>
  <si>
    <t>Fe-53</t>
  </si>
  <si>
    <t>Fe-54</t>
  </si>
  <si>
    <t>Fe-55</t>
  </si>
  <si>
    <t>Fe-56</t>
  </si>
  <si>
    <t>Fe-57</t>
  </si>
  <si>
    <t>Fe-58</t>
  </si>
  <si>
    <t>Fe-59</t>
  </si>
  <si>
    <t>Fe-60</t>
  </si>
  <si>
    <t>Fe-61</t>
  </si>
  <si>
    <t>Fe-62</t>
  </si>
  <si>
    <t>Fe-63</t>
  </si>
  <si>
    <t>Fe-64</t>
  </si>
  <si>
    <t>Fe-65</t>
  </si>
  <si>
    <t>Fe-66</t>
  </si>
  <si>
    <t>Fe-67</t>
  </si>
  <si>
    <t>Fe-68</t>
  </si>
  <si>
    <t>Fe-69</t>
  </si>
  <si>
    <t>Fe-70</t>
  </si>
  <si>
    <t>Fe-71</t>
  </si>
  <si>
    <t>Fe-72</t>
  </si>
  <si>
    <t>Fe-73</t>
  </si>
  <si>
    <t>Co</t>
  </si>
  <si>
    <t>Cobalt</t>
  </si>
  <si>
    <t>Co-27</t>
  </si>
  <si>
    <t>27p</t>
  </si>
  <si>
    <t>Co-28</t>
  </si>
  <si>
    <t>27p+n</t>
  </si>
  <si>
    <t>Co-29</t>
  </si>
  <si>
    <t>alpha+25p</t>
  </si>
  <si>
    <t>Co-30</t>
  </si>
  <si>
    <t>alpha+25p+n</t>
  </si>
  <si>
    <t>Co-31</t>
  </si>
  <si>
    <t>2alpha+23p</t>
  </si>
  <si>
    <t>Co-32</t>
  </si>
  <si>
    <t>2alpha+23p+n</t>
  </si>
  <si>
    <t>Co-33</t>
  </si>
  <si>
    <t>3alpha+21p</t>
  </si>
  <si>
    <t>Co-34</t>
  </si>
  <si>
    <t>3alpha+21p+n</t>
  </si>
  <si>
    <t>Co-35</t>
  </si>
  <si>
    <t>4alpha+19p</t>
  </si>
  <si>
    <t>Co-36</t>
  </si>
  <si>
    <t>4alpha+19p+n</t>
  </si>
  <si>
    <t>Co-37</t>
  </si>
  <si>
    <t>5alpha+17p</t>
  </si>
  <si>
    <t>Co-38</t>
  </si>
  <si>
    <t>5alpha+17p+n</t>
  </si>
  <si>
    <t>Co-39</t>
  </si>
  <si>
    <t>6alpha+15p</t>
  </si>
  <si>
    <t>Co-40</t>
  </si>
  <si>
    <t>6alpha+15p+n</t>
  </si>
  <si>
    <t>Co-41</t>
  </si>
  <si>
    <t>7alpha+13p</t>
  </si>
  <si>
    <t>Co-42</t>
  </si>
  <si>
    <t>7alpha+13p+n</t>
  </si>
  <si>
    <t>Co-43</t>
  </si>
  <si>
    <t>8alpha+11p</t>
  </si>
  <si>
    <t>Co-44</t>
  </si>
  <si>
    <t>8alpha+11p+n</t>
  </si>
  <si>
    <t>Co-45</t>
  </si>
  <si>
    <t>9alpha+9p</t>
  </si>
  <si>
    <t>Co-46</t>
  </si>
  <si>
    <t>9alpha+9p+n</t>
  </si>
  <si>
    <t>Co-47</t>
  </si>
  <si>
    <t>10alpha+7p</t>
  </si>
  <si>
    <t>Co-48</t>
  </si>
  <si>
    <t>10alpha+7p+n</t>
  </si>
  <si>
    <t>Co-49</t>
  </si>
  <si>
    <t>11alpha+5p</t>
  </si>
  <si>
    <t>Co-50</t>
  </si>
  <si>
    <t>11alpha+5p+n</t>
  </si>
  <si>
    <t>Co-51</t>
  </si>
  <si>
    <t>12alpha+3p</t>
  </si>
  <si>
    <t>Co-52</t>
  </si>
  <si>
    <t>12alpha+3p+n</t>
  </si>
  <si>
    <t>Co-53</t>
  </si>
  <si>
    <t>13alpha+p</t>
  </si>
  <si>
    <t>Co-54</t>
  </si>
  <si>
    <t>13alpha+p+n</t>
  </si>
  <si>
    <t>Co-55</t>
  </si>
  <si>
    <t>13alpha+p+2n</t>
  </si>
  <si>
    <t>Co-56</t>
  </si>
  <si>
    <t>13alpha+p+3n</t>
  </si>
  <si>
    <t>Co-57</t>
  </si>
  <si>
    <t>13alpha+p+4n</t>
  </si>
  <si>
    <t>Co-58</t>
  </si>
  <si>
    <t>13alpha+p+5n</t>
  </si>
  <si>
    <t>Co-59</t>
  </si>
  <si>
    <t>13alpha+p+6n</t>
  </si>
  <si>
    <t>Co-60</t>
  </si>
  <si>
    <t>13alpha+p+7n</t>
  </si>
  <si>
    <t>Co-61</t>
  </si>
  <si>
    <t>13alpha+p+8n</t>
  </si>
  <si>
    <t>Co-62</t>
  </si>
  <si>
    <t>13alpha+p+9n</t>
  </si>
  <si>
    <t>Co-63</t>
  </si>
  <si>
    <t>13alpha+p+10n</t>
  </si>
  <si>
    <t>Co-64</t>
  </si>
  <si>
    <t>13alpha+p+11n</t>
  </si>
  <si>
    <t>Co-65</t>
  </si>
  <si>
    <t>13alpha+p+12n</t>
  </si>
  <si>
    <t>Co-66</t>
  </si>
  <si>
    <t>13alpha+p+13n</t>
  </si>
  <si>
    <t>Co-67</t>
  </si>
  <si>
    <t>13alpha+p+14n</t>
  </si>
  <si>
    <t>Co-68</t>
  </si>
  <si>
    <t>13alpha+p+15n</t>
  </si>
  <si>
    <t>Co-69</t>
  </si>
  <si>
    <t>13alpha+p+16n</t>
  </si>
  <si>
    <t>Co-70</t>
  </si>
  <si>
    <t>13alpha+p+17n</t>
  </si>
  <si>
    <t>Ni</t>
  </si>
  <si>
    <t>Nickel</t>
  </si>
  <si>
    <t>Ni-28</t>
  </si>
  <si>
    <t>28p</t>
  </si>
  <si>
    <t>Ni-29</t>
  </si>
  <si>
    <t>28p+n</t>
  </si>
  <si>
    <t>Ni-30</t>
  </si>
  <si>
    <t>alpha+26p</t>
  </si>
  <si>
    <t>Ni-31</t>
  </si>
  <si>
    <t>alpha+26p+n</t>
  </si>
  <si>
    <t>Ni-32</t>
  </si>
  <si>
    <t>2alpha+24p</t>
  </si>
  <si>
    <t>Ni-33</t>
  </si>
  <si>
    <t>2alpha+24p+n</t>
  </si>
  <si>
    <t>Ni-34</t>
  </si>
  <si>
    <t>3alpha+22p</t>
  </si>
  <si>
    <t>Ni-35</t>
  </si>
  <si>
    <t>3alpha+22p+n</t>
  </si>
  <si>
    <t>Ni-36</t>
  </si>
  <si>
    <t>4alpha+20p</t>
  </si>
  <si>
    <t>Ni-37</t>
  </si>
  <si>
    <t>4alpha+20p+n</t>
  </si>
  <si>
    <t>Ni-38</t>
  </si>
  <si>
    <t>5alpha+18p</t>
  </si>
  <si>
    <t>Ni-39</t>
  </si>
  <si>
    <t>5alpha+18p+n</t>
  </si>
  <si>
    <t>Ni-40</t>
  </si>
  <si>
    <t>6alpha+16p</t>
  </si>
  <si>
    <t>Ni-41</t>
  </si>
  <si>
    <t>6alpha+16p+n</t>
  </si>
  <si>
    <t>Ni-42</t>
  </si>
  <si>
    <t>7alpha+14p</t>
  </si>
  <si>
    <t>Ni-43</t>
  </si>
  <si>
    <t>7alpha+14p+n</t>
  </si>
  <si>
    <t>Ni-44</t>
  </si>
  <si>
    <t>8alpha+12p</t>
  </si>
  <si>
    <t>Ni-45</t>
  </si>
  <si>
    <t>8alpha+12p+n</t>
  </si>
  <si>
    <t>Ni-46</t>
  </si>
  <si>
    <t>9alpha+10p</t>
  </si>
  <si>
    <t>Ni-47</t>
  </si>
  <si>
    <t>9alpha+10p+n</t>
  </si>
  <si>
    <t>Ni-48</t>
  </si>
  <si>
    <t>10alpha+8p</t>
  </si>
  <si>
    <t>Ni-49</t>
  </si>
  <si>
    <t>10alpha+8p+n</t>
  </si>
  <si>
    <t>Ni-50</t>
  </si>
  <si>
    <t>11alpha+6p</t>
  </si>
  <si>
    <t>Ni-51</t>
  </si>
  <si>
    <t>11alpha+6p+n</t>
  </si>
  <si>
    <t>Ni-52</t>
  </si>
  <si>
    <t>12alpha+4p</t>
  </si>
  <si>
    <t>Ni-53</t>
  </si>
  <si>
    <t>12alpha+4p+n</t>
  </si>
  <si>
    <t>Ni-54</t>
  </si>
  <si>
    <t>13alpha+2p</t>
  </si>
  <si>
    <t>Ni-55</t>
  </si>
  <si>
    <t>13alpha+2p+n</t>
  </si>
  <si>
    <t>Ni-56</t>
  </si>
  <si>
    <t>14alpha</t>
  </si>
  <si>
    <t>Ni-57</t>
  </si>
  <si>
    <t>14alpha+n</t>
  </si>
  <si>
    <t>Ni-58</t>
  </si>
  <si>
    <t>14alpha+2n</t>
  </si>
  <si>
    <t>Ni-59</t>
  </si>
  <si>
    <t>14alpha+3n</t>
  </si>
  <si>
    <t>Ni-60</t>
  </si>
  <si>
    <t>14alpha+4n</t>
  </si>
  <si>
    <t>Ni-61</t>
  </si>
  <si>
    <t>14alpha+5n</t>
  </si>
  <si>
    <t>Ni-62</t>
  </si>
  <si>
    <t>14alpha+6n</t>
  </si>
  <si>
    <t>Ni-63</t>
  </si>
  <si>
    <t>14alpha+7n</t>
  </si>
  <si>
    <t>Ni-64</t>
  </si>
  <si>
    <t>14alpha+8n</t>
  </si>
  <si>
    <t>Ni-65</t>
  </si>
  <si>
    <t>14alpha+9n</t>
  </si>
  <si>
    <t>Ni-66</t>
  </si>
  <si>
    <t>14alpha+10n</t>
  </si>
  <si>
    <t>Ni-67</t>
  </si>
  <si>
    <t>14alpha+11n</t>
  </si>
  <si>
    <t>Ni-68</t>
  </si>
  <si>
    <t>14alpha+12n</t>
  </si>
  <si>
    <t>Ni-69</t>
  </si>
  <si>
    <t>14alpha+13n</t>
  </si>
  <si>
    <t>Ni-70</t>
  </si>
  <si>
    <t>14alpha+14n</t>
  </si>
  <si>
    <t>Ni-71</t>
  </si>
  <si>
    <t>14alpha+15n</t>
  </si>
  <si>
    <t>Ni-72</t>
  </si>
  <si>
    <t>14alpha+16n</t>
  </si>
  <si>
    <t>Ni-73</t>
  </si>
  <si>
    <t>14alpha+17n</t>
  </si>
  <si>
    <t>Ni-74</t>
  </si>
  <si>
    <t>14alpha+18n</t>
  </si>
  <si>
    <t>Ni-75</t>
  </si>
  <si>
    <t>14alpha+19n</t>
  </si>
  <si>
    <t>Ni-76</t>
  </si>
  <si>
    <t>14alpha+20n</t>
  </si>
  <si>
    <t>Ni-77</t>
  </si>
  <si>
    <t>14alpha+21n</t>
  </si>
  <si>
    <t>Ni-78</t>
  </si>
  <si>
    <t>14alpha+22n</t>
  </si>
  <si>
    <t>Ni-79</t>
  </si>
  <si>
    <t>14alpha+23n</t>
  </si>
  <si>
    <t>Ni-80</t>
  </si>
  <si>
    <t>14alpha+24n</t>
  </si>
  <si>
    <t>Cu</t>
  </si>
  <si>
    <t>Copper</t>
  </si>
  <si>
    <t>Cu-29</t>
  </si>
  <si>
    <t>29p</t>
  </si>
  <si>
    <t>Cu-30</t>
  </si>
  <si>
    <t>29p+n</t>
  </si>
  <si>
    <t>Cu-31</t>
  </si>
  <si>
    <t>alpha+27p</t>
  </si>
  <si>
    <t>Cu-32</t>
  </si>
  <si>
    <t>alpha+27p+n</t>
  </si>
  <si>
    <t>Cu-33</t>
  </si>
  <si>
    <t>2alpha+25p</t>
  </si>
  <si>
    <t>Cu-34</t>
  </si>
  <si>
    <t>2alpha+25p+n</t>
  </si>
  <si>
    <t>Cu-35</t>
  </si>
  <si>
    <t>3alpha+23p</t>
  </si>
  <si>
    <t>Cu-36</t>
  </si>
  <si>
    <t>3alpha+23p+n</t>
  </si>
  <si>
    <t>Cu-37</t>
  </si>
  <si>
    <t>4alpha+21p</t>
  </si>
  <si>
    <t>Cu-38</t>
  </si>
  <si>
    <t>4alpha+21p+n</t>
  </si>
  <si>
    <t>Cu-39</t>
  </si>
  <si>
    <t>5alpha+19p</t>
  </si>
  <si>
    <t>Cu-40</t>
  </si>
  <si>
    <t>5alpha+19p+n</t>
  </si>
  <si>
    <t>Cu-41</t>
  </si>
  <si>
    <t>6alpha+17p</t>
  </si>
  <si>
    <t>Cu-42</t>
  </si>
  <si>
    <t>6alpha+17p+n</t>
  </si>
  <si>
    <t>Cu-43</t>
  </si>
  <si>
    <t>7alpha+15p</t>
  </si>
  <si>
    <t>Cu-44</t>
  </si>
  <si>
    <t>7alpha+15p+n</t>
  </si>
  <si>
    <t>Cu-45</t>
  </si>
  <si>
    <t>8alpha+13p</t>
  </si>
  <si>
    <t>Cu-46</t>
  </si>
  <si>
    <t>8alpha+13p+n</t>
  </si>
  <si>
    <t>Cu-47</t>
  </si>
  <si>
    <t>9alpha+11p</t>
  </si>
  <si>
    <t>Cu-48</t>
  </si>
  <si>
    <t>9alpha+11p+n</t>
  </si>
  <si>
    <t>Cu-49</t>
  </si>
  <si>
    <t>10alpha+9p</t>
  </si>
  <si>
    <t>Cu-50</t>
  </si>
  <si>
    <t>10alpha+9p+n</t>
  </si>
  <si>
    <t>Cu-51</t>
  </si>
  <si>
    <t>11alpha+7p</t>
  </si>
  <si>
    <t>Cu-52</t>
  </si>
  <si>
    <t>11alpha+7p+n</t>
  </si>
  <si>
    <t>Cu-53</t>
  </si>
  <si>
    <t>12alpha+5p</t>
  </si>
  <si>
    <t>Cu-54</t>
  </si>
  <si>
    <t>12alpha+5p+n</t>
  </si>
  <si>
    <t>Cu-55</t>
  </si>
  <si>
    <t>13alpha+3p</t>
  </si>
  <si>
    <t>Cu-56</t>
  </si>
  <si>
    <t>13alpha+3p+n</t>
  </si>
  <si>
    <t>Cu-57</t>
  </si>
  <si>
    <t>14alpha+p</t>
  </si>
  <si>
    <t>Cu-58</t>
  </si>
  <si>
    <t>14alpha+p+n</t>
  </si>
  <si>
    <t>Cu-59</t>
  </si>
  <si>
    <t>14alpha+p+2n</t>
  </si>
  <si>
    <t>Cu-60</t>
  </si>
  <si>
    <t>14alpha+p+3n</t>
  </si>
  <si>
    <t>Cu-61</t>
  </si>
  <si>
    <t>14alpha+p+4n</t>
  </si>
  <si>
    <t>Cu-62</t>
  </si>
  <si>
    <t>14alpha+p+5n</t>
  </si>
  <si>
    <t>Cu-63</t>
  </si>
  <si>
    <t>14alpha+p+6n</t>
  </si>
  <si>
    <t>Cu-64</t>
  </si>
  <si>
    <t>14alpha+p+7n</t>
  </si>
  <si>
    <t>Cu-65</t>
  </si>
  <si>
    <t>14alpha+p+8n</t>
  </si>
  <si>
    <t>Cu-66</t>
  </si>
  <si>
    <t>14alpha+p+9n</t>
  </si>
  <si>
    <t>Cu-67</t>
  </si>
  <si>
    <t>14alpha+p+10n</t>
  </si>
  <si>
    <t>Cu-68</t>
  </si>
  <si>
    <t>14alpha+p+11n</t>
  </si>
  <si>
    <t>Cu-69</t>
  </si>
  <si>
    <t>14alpha+p+12n</t>
  </si>
  <si>
    <t>Cu-70</t>
  </si>
  <si>
    <t>14alpha+p+13n</t>
  </si>
  <si>
    <t>Cu-71</t>
  </si>
  <si>
    <t>14alpha+p+14n</t>
  </si>
  <si>
    <t>Cu-72</t>
  </si>
  <si>
    <t>14alpha+p+15n</t>
  </si>
  <si>
    <t>Cu-73</t>
  </si>
  <si>
    <t>14alpha+p+16n</t>
  </si>
  <si>
    <t>Cu-74</t>
  </si>
  <si>
    <t>14alpha+p+17n</t>
  </si>
  <si>
    <t>Cu-75</t>
  </si>
  <si>
    <t>14alpha+p+18n</t>
  </si>
  <si>
    <t>Cu-76</t>
  </si>
  <si>
    <t>14alpha+p+19n</t>
  </si>
  <si>
    <t>Cu-77</t>
  </si>
  <si>
    <t>14alpha+p+20n</t>
  </si>
  <si>
    <t>Cu-78</t>
  </si>
  <si>
    <t>14alpha+p+21n</t>
  </si>
  <si>
    <t>Cu-79</t>
  </si>
  <si>
    <t>14alpha+p+22n</t>
  </si>
  <si>
    <t>Cu-80</t>
  </si>
  <si>
    <t>14alpha+p+23n</t>
  </si>
  <si>
    <t>Cu-81</t>
  </si>
  <si>
    <t>14alpha+p+24n</t>
  </si>
  <si>
    <t>Zn</t>
  </si>
  <si>
    <t>Zinc</t>
  </si>
  <si>
    <t>Zn-30</t>
  </si>
  <si>
    <t>30p</t>
  </si>
  <si>
    <t>Zn-31</t>
  </si>
  <si>
    <t>30p+n</t>
  </si>
  <si>
    <t>Zn-32</t>
  </si>
  <si>
    <t>alpha+28p</t>
  </si>
  <si>
    <t>Zn-33</t>
  </si>
  <si>
    <t>alpha+28p+n</t>
  </si>
  <si>
    <t>Zn-34</t>
  </si>
  <si>
    <t>2alpha+26p</t>
  </si>
  <si>
    <t>Zn-35</t>
  </si>
  <si>
    <t>2alpha+26p+n</t>
  </si>
  <si>
    <t>Zn-36</t>
  </si>
  <si>
    <t>3alpha+24p</t>
  </si>
  <si>
    <t>Zn-37</t>
  </si>
  <si>
    <t>3alpha+24p+n</t>
  </si>
  <si>
    <t>Zn-38</t>
  </si>
  <si>
    <t>4alpha+22p</t>
  </si>
  <si>
    <t>Zn-39</t>
  </si>
  <si>
    <t>4alpha+22p+n</t>
  </si>
  <si>
    <t>Zn-40</t>
  </si>
  <si>
    <t>5alpha+20p</t>
  </si>
  <si>
    <t>Zn-41</t>
  </si>
  <si>
    <t>5alpha+20p+n</t>
  </si>
  <si>
    <t>Zn-42</t>
  </si>
  <si>
    <t>6alpha+18p</t>
  </si>
  <si>
    <t>Zn-43</t>
  </si>
  <si>
    <t>6alpha+18p+n</t>
  </si>
  <si>
    <t>Zn-44</t>
  </si>
  <si>
    <t>7alpha+16p</t>
  </si>
  <si>
    <t>Zn-45</t>
  </si>
  <si>
    <t>7alpha+16p+n</t>
  </si>
  <si>
    <t>Zn-46</t>
  </si>
  <si>
    <t>8alpha+14p</t>
  </si>
  <si>
    <t>Zn-47</t>
  </si>
  <si>
    <t>8alpha+14p+n</t>
  </si>
  <si>
    <t>Zn-48</t>
  </si>
  <si>
    <t>9alpha+12p</t>
  </si>
  <si>
    <t>Zn-49</t>
  </si>
  <si>
    <t>9alpha+12p+n</t>
  </si>
  <si>
    <t>Zn-50</t>
  </si>
  <si>
    <t>10alpha+10p</t>
  </si>
  <si>
    <t>Zn-51</t>
  </si>
  <si>
    <t>10alpha+10p+n</t>
  </si>
  <si>
    <t>Zn-52</t>
  </si>
  <si>
    <t>11alpha+8p</t>
  </si>
  <si>
    <t>Zn-53</t>
  </si>
  <si>
    <t>11alpha+8p+n</t>
  </si>
  <si>
    <t>Zn-54</t>
  </si>
  <si>
    <t>12alpha+6p</t>
  </si>
  <si>
    <t>Zn-55</t>
  </si>
  <si>
    <t>12alpha+6p+n</t>
  </si>
  <si>
    <t>Zn-56</t>
  </si>
  <si>
    <t>13alpha+4p</t>
  </si>
  <si>
    <t>Zn-57</t>
  </si>
  <si>
    <t>13alpha+4p+n</t>
  </si>
  <si>
    <t>Zn-58</t>
  </si>
  <si>
    <t>14alpha+2p</t>
  </si>
  <si>
    <t>Zn-59</t>
  </si>
  <si>
    <t>14alpha+2p+n</t>
  </si>
  <si>
    <t>Zn-60</t>
  </si>
  <si>
    <t>15alpha</t>
  </si>
  <si>
    <t>Zn-61</t>
  </si>
  <si>
    <t>15alpha+n</t>
  </si>
  <si>
    <t>Zn-62</t>
  </si>
  <si>
    <t>15alpha+2n</t>
  </si>
  <si>
    <t>Zn-63</t>
  </si>
  <si>
    <t>15alpha+3n</t>
  </si>
  <si>
    <t>Zn-64</t>
  </si>
  <si>
    <t>15alpha+4n</t>
  </si>
  <si>
    <t>Zn-65</t>
  </si>
  <si>
    <t>15alpha+5n</t>
  </si>
  <si>
    <t>Zn-66</t>
  </si>
  <si>
    <t>15alpha+6n</t>
  </si>
  <si>
    <t>Zn-67</t>
  </si>
  <si>
    <t>15alpha+7n</t>
  </si>
  <si>
    <t>Zn-68</t>
  </si>
  <si>
    <t>15alpha+8n</t>
  </si>
  <si>
    <t>Zn-69</t>
  </si>
  <si>
    <t>15alpha+9n</t>
  </si>
  <si>
    <t>Zn-70</t>
  </si>
  <si>
    <t>15alpha+10n</t>
  </si>
  <si>
    <t>Zn-71</t>
  </si>
  <si>
    <t>15alpha+11n</t>
  </si>
  <si>
    <t>Zn-72</t>
  </si>
  <si>
    <t>15alpha+12n</t>
  </si>
  <si>
    <t>Zn-73</t>
  </si>
  <si>
    <t>15alpha+13n</t>
  </si>
  <si>
    <t>Zn-74</t>
  </si>
  <si>
    <t>15alpha+14n</t>
  </si>
  <si>
    <t>Zn-75</t>
  </si>
  <si>
    <t>15alpha+15n</t>
  </si>
  <si>
    <t>Zn-76</t>
  </si>
  <si>
    <t>15alpha+16n</t>
  </si>
  <si>
    <t>Zn-77</t>
  </si>
  <si>
    <t>15alpha+17n</t>
  </si>
  <si>
    <t>Zn-78</t>
  </si>
  <si>
    <t>15alpha+18n</t>
  </si>
  <si>
    <t>Zn-79</t>
  </si>
  <si>
    <t>15alpha+19n</t>
  </si>
  <si>
    <t>Zn-80</t>
  </si>
  <si>
    <t>15alpha+20n</t>
  </si>
  <si>
    <t>Zn-81</t>
  </si>
  <si>
    <t>Zn-82</t>
  </si>
  <si>
    <t>15alpha+22n</t>
  </si>
  <si>
    <t>Ga</t>
  </si>
  <si>
    <t>Gallium</t>
  </si>
  <si>
    <t>Ga-31</t>
  </si>
  <si>
    <t>31p</t>
  </si>
  <si>
    <t>Ga-32</t>
  </si>
  <si>
    <t>31p+n</t>
  </si>
  <si>
    <t>Ga-33</t>
  </si>
  <si>
    <t>alpha+29p</t>
  </si>
  <si>
    <t>Ga-34</t>
  </si>
  <si>
    <t>alpha+29p+n</t>
  </si>
  <si>
    <t>Ga-35</t>
  </si>
  <si>
    <t>2alpha+27p</t>
  </si>
  <si>
    <t>Ga-36</t>
  </si>
  <si>
    <t>2alpha+27p+n</t>
  </si>
  <si>
    <t>Ga-37</t>
  </si>
  <si>
    <t>3alpha+25p</t>
  </si>
  <si>
    <t>Ga-38</t>
  </si>
  <si>
    <t>3alpha+25p+n</t>
  </si>
  <si>
    <t>Ga-39</t>
  </si>
  <si>
    <t>4alpha+23p</t>
  </si>
  <si>
    <t>Ga-40</t>
  </si>
  <si>
    <t>4alpha+23p+n</t>
  </si>
  <si>
    <t>Ga-41</t>
  </si>
  <si>
    <t>5alpha+21p</t>
  </si>
  <si>
    <t>Ga-42</t>
  </si>
  <si>
    <t>5alpha+21p+n</t>
  </si>
  <si>
    <t>Ga-43</t>
  </si>
  <si>
    <t>6alpha+19p</t>
  </si>
  <si>
    <t>Ga-44</t>
  </si>
  <si>
    <t>6alpha+19p+n</t>
  </si>
  <si>
    <t>Ga-45</t>
  </si>
  <si>
    <t>7alpha+17p</t>
  </si>
  <si>
    <t>Ga-46</t>
  </si>
  <si>
    <t>7alpha+17p+n</t>
  </si>
  <si>
    <t>Ga-47</t>
  </si>
  <si>
    <t>8alpha+15p</t>
  </si>
  <si>
    <t>Ga-48</t>
  </si>
  <si>
    <t>8alpha+15p+n</t>
  </si>
  <si>
    <t>Ga-49</t>
  </si>
  <si>
    <t>9alpha+13p</t>
  </si>
  <si>
    <t>Ga-50</t>
  </si>
  <si>
    <t>9alpha+13p+n</t>
  </si>
  <si>
    <t>Ga-51</t>
  </si>
  <si>
    <t>10alpha+11p</t>
  </si>
  <si>
    <t>Ga-52</t>
  </si>
  <si>
    <t>10alpha+11p+n</t>
  </si>
  <si>
    <t>Ga-53</t>
  </si>
  <si>
    <t>11alpha+9p</t>
  </si>
  <si>
    <t>Ga-54</t>
  </si>
  <si>
    <t>11alpha+9p+n</t>
  </si>
  <si>
    <t>Ga-55</t>
  </si>
  <si>
    <t>12alpha+7p</t>
  </si>
  <si>
    <t>Ga-56</t>
  </si>
  <si>
    <t>12alpha+7p+n</t>
  </si>
  <si>
    <t>Ga-57</t>
  </si>
  <si>
    <t>13alpha+5p</t>
  </si>
  <si>
    <t>Ga-58</t>
  </si>
  <si>
    <t>13alpha+5p+n</t>
  </si>
  <si>
    <t>Ga-59</t>
  </si>
  <si>
    <t>14alpha+3p</t>
  </si>
  <si>
    <t>Ga-60</t>
  </si>
  <si>
    <t>14alpha+3p+n</t>
  </si>
  <si>
    <t>Ga-61</t>
  </si>
  <si>
    <t>15alpha+p</t>
  </si>
  <si>
    <t>Ga-62</t>
  </si>
  <si>
    <t>15alpha+p+n</t>
  </si>
  <si>
    <t>Ga-63</t>
  </si>
  <si>
    <t>15alpha+p+2n</t>
  </si>
  <si>
    <t>Ga-64</t>
  </si>
  <si>
    <t>15alpha+p+3n</t>
  </si>
  <si>
    <t>Ga-65</t>
  </si>
  <si>
    <t>15alpha+p+4n</t>
  </si>
  <si>
    <t>Ga-66</t>
  </si>
  <si>
    <t>15alpha+p+5n</t>
  </si>
  <si>
    <t>Ga-67</t>
  </si>
  <si>
    <t>15alpha+p+6n</t>
  </si>
  <si>
    <t>Ga-68</t>
  </si>
  <si>
    <t>15alpha+p+7n</t>
  </si>
  <si>
    <t>Ga-69</t>
  </si>
  <si>
    <t>15alpha+p+8n</t>
  </si>
  <si>
    <t>Ga-70</t>
  </si>
  <si>
    <t>15alpha+p+9n</t>
  </si>
  <si>
    <t>Ga-71</t>
  </si>
  <si>
    <t>15alpha+p+10n</t>
  </si>
  <si>
    <t>Ga-72</t>
  </si>
  <si>
    <t>15alpha+p+11n</t>
  </si>
  <si>
    <t>Ga-73</t>
  </si>
  <si>
    <t>15alpha+p+12n</t>
  </si>
  <si>
    <t>Ga-74</t>
  </si>
  <si>
    <t>15alpha+p+13n</t>
  </si>
  <si>
    <t>Ga-75</t>
  </si>
  <si>
    <t>15alpha+p+14n</t>
  </si>
  <si>
    <t>Ga-76</t>
  </si>
  <si>
    <t>15alpha+p+15n</t>
  </si>
  <si>
    <t>Ga-77</t>
  </si>
  <si>
    <t>15alpha+p+16n</t>
  </si>
  <si>
    <t>Ga-78</t>
  </si>
  <si>
    <t>15alpha+p+17n</t>
  </si>
  <si>
    <t>Ga-79</t>
  </si>
  <si>
    <t>15alpha+p+18n</t>
  </si>
  <si>
    <t>Ga-80</t>
  </si>
  <si>
    <t>15alpha+p+19n</t>
  </si>
  <si>
    <t>Ga-81</t>
  </si>
  <si>
    <t>15alpha+p+20n</t>
  </si>
  <si>
    <t>Ga-82</t>
  </si>
  <si>
    <t>15alpha+p+21n</t>
  </si>
  <si>
    <t>Ga-83</t>
  </si>
  <si>
    <t>15alpha+p+22n</t>
  </si>
  <si>
    <t>Ga-84</t>
  </si>
  <si>
    <t>15alpha+p+23n</t>
  </si>
  <si>
    <t>Ga-85</t>
  </si>
  <si>
    <t>15alpha+p+24n</t>
  </si>
  <si>
    <t>Ga-86</t>
  </si>
  <si>
    <t>15alpha+p+25n</t>
  </si>
  <si>
    <t>Ga-87</t>
  </si>
  <si>
    <t>15alpha+p+26n</t>
  </si>
  <si>
    <t>Ge</t>
  </si>
  <si>
    <t>Germanium</t>
  </si>
  <si>
    <t>Ge-32</t>
  </si>
  <si>
    <t>32p</t>
  </si>
  <si>
    <t>Ge-33</t>
  </si>
  <si>
    <t>32p+n</t>
  </si>
  <si>
    <t>Ge-34</t>
  </si>
  <si>
    <t>alpha+30p</t>
  </si>
  <si>
    <t>Ge-35</t>
  </si>
  <si>
    <t>alpha+30p+n</t>
  </si>
  <si>
    <t>Ge-36</t>
  </si>
  <si>
    <t>2alpha+28p</t>
  </si>
  <si>
    <t>Ge-37</t>
  </si>
  <si>
    <t>2alpha+28p+n</t>
  </si>
  <si>
    <t>Ge-38</t>
  </si>
  <si>
    <t>3alpha+26p</t>
  </si>
  <si>
    <t>Ge-39</t>
  </si>
  <si>
    <t>3alpha+26p+n</t>
  </si>
  <si>
    <t>Ge-40</t>
  </si>
  <si>
    <t>4alpha+24p</t>
  </si>
  <si>
    <t>Ge-41</t>
  </si>
  <si>
    <t>4alpha+24p+n</t>
  </si>
  <si>
    <t>Ge-42</t>
  </si>
  <si>
    <t>5alpha+22p</t>
  </si>
  <si>
    <t>Ge-43</t>
  </si>
  <si>
    <t>5alpha+22p+n</t>
  </si>
  <si>
    <t>Ge-44</t>
  </si>
  <si>
    <t>6alpha+20p</t>
  </si>
  <si>
    <t>Ge-45</t>
  </si>
  <si>
    <t>6alpha+20p+n</t>
  </si>
  <si>
    <t>Ge-46</t>
  </si>
  <si>
    <t>7alpha+18p</t>
  </si>
  <si>
    <t>Ge-47</t>
  </si>
  <si>
    <t>7alpha+18p+n</t>
  </si>
  <si>
    <t>Ge-48</t>
  </si>
  <si>
    <t>8alpha+16p</t>
  </si>
  <si>
    <t>Ge-49</t>
  </si>
  <si>
    <t>8alpha+16p+n</t>
  </si>
  <si>
    <t>Ge-50</t>
  </si>
  <si>
    <t>9alpha+14p</t>
  </si>
  <si>
    <t>Ge-51</t>
  </si>
  <si>
    <t>9alpha+14p+n</t>
  </si>
  <si>
    <t>Ge-52</t>
  </si>
  <si>
    <t>10alpha+12p</t>
  </si>
  <si>
    <t>Ge-53</t>
  </si>
  <si>
    <t>10alpha+12p+n</t>
  </si>
  <si>
    <t>Ge-54</t>
  </si>
  <si>
    <t>11alpha+10p</t>
  </si>
  <si>
    <t>Ge-55</t>
  </si>
  <si>
    <t>11alpha+10p+n</t>
  </si>
  <si>
    <t>Ge-56</t>
  </si>
  <si>
    <t>12alpha+8p</t>
  </si>
  <si>
    <t>Ge-57</t>
  </si>
  <si>
    <t>12alpha+8p+n</t>
  </si>
  <si>
    <t>Ge-58</t>
  </si>
  <si>
    <t>13alpha+6p</t>
  </si>
  <si>
    <t>Ge-59</t>
  </si>
  <si>
    <t>13alpha+6p+n</t>
  </si>
  <si>
    <t>Ge-60</t>
  </si>
  <si>
    <t>14alpha+4p</t>
  </si>
  <si>
    <t>Ge-61</t>
  </si>
  <si>
    <t>14alpha+4p+n</t>
  </si>
  <si>
    <t>Ge-62</t>
  </si>
  <si>
    <t>15alpha+2p</t>
  </si>
  <si>
    <t>Ge-63</t>
  </si>
  <si>
    <t>15alpha+2p+n</t>
  </si>
  <si>
    <t>Ge-64</t>
  </si>
  <si>
    <t>16alpha</t>
  </si>
  <si>
    <t>Ge-65</t>
  </si>
  <si>
    <t>16alpha+n</t>
  </si>
  <si>
    <t>Ge-66</t>
  </si>
  <si>
    <t>16alpha+2n</t>
  </si>
  <si>
    <t>Ge-67</t>
  </si>
  <si>
    <t>16alpha+3n</t>
  </si>
  <si>
    <t>Ge-68</t>
  </si>
  <si>
    <t>16alpha+4n</t>
  </si>
  <si>
    <t>Ge-69</t>
  </si>
  <si>
    <t>16alpha+5n</t>
  </si>
  <si>
    <t>Ge-70</t>
  </si>
  <si>
    <t>16alpha+6n</t>
  </si>
  <si>
    <t>Ge-71</t>
  </si>
  <si>
    <t>16alpha+7n</t>
  </si>
  <si>
    <t>Ge-72</t>
  </si>
  <si>
    <t>16alpha+8n</t>
  </si>
  <si>
    <t>Ge-73</t>
  </si>
  <si>
    <t>16alpha+9n</t>
  </si>
  <si>
    <t>Ge-74</t>
  </si>
  <si>
    <t>16alpha+10n</t>
  </si>
  <si>
    <t>Ge-75</t>
  </si>
  <si>
    <t>16alpha+11n</t>
  </si>
  <si>
    <t>Ge-76</t>
  </si>
  <si>
    <t>16alpha+12n</t>
  </si>
  <si>
    <t>Ge-77</t>
  </si>
  <si>
    <t>16alpha+13n</t>
  </si>
  <si>
    <t>Ge-78</t>
  </si>
  <si>
    <t>16alpha+14n</t>
  </si>
  <si>
    <t>Ge-79</t>
  </si>
  <si>
    <t>16alpha+15n</t>
  </si>
  <si>
    <t>Ge-80</t>
  </si>
  <si>
    <t>16alpha+16n</t>
  </si>
  <si>
    <t>Ge-81</t>
  </si>
  <si>
    <t>16alpha+17n</t>
  </si>
  <si>
    <t>Ge-82</t>
  </si>
  <si>
    <t>16alpha+18n</t>
  </si>
  <si>
    <t>Ge-83</t>
  </si>
  <si>
    <t>16alpha+19n</t>
  </si>
  <si>
    <t>Ge-84</t>
  </si>
  <si>
    <t>16alpha+20n</t>
  </si>
  <si>
    <t>Ge-85</t>
  </si>
  <si>
    <t>16alpha+21n</t>
  </si>
  <si>
    <t>Ge-86</t>
  </si>
  <si>
    <t>16alpha+22n</t>
  </si>
  <si>
    <t>Ge-87</t>
  </si>
  <si>
    <t>16alpha+23n</t>
  </si>
  <si>
    <t>Ge-88</t>
  </si>
  <si>
    <t>16alpha+24n</t>
  </si>
  <si>
    <t>As</t>
  </si>
  <si>
    <t>Arsenic</t>
  </si>
  <si>
    <t>As-33</t>
  </si>
  <si>
    <t>33p</t>
  </si>
  <si>
    <t>As-34</t>
  </si>
  <si>
    <t>33p+n</t>
  </si>
  <si>
    <t>As-35</t>
  </si>
  <si>
    <t>alpha+31p</t>
  </si>
  <si>
    <t>As-36</t>
  </si>
  <si>
    <t>alpha+31p+n</t>
  </si>
  <si>
    <t>As-37</t>
  </si>
  <si>
    <t>2alpha+29p</t>
  </si>
  <si>
    <t>As-38</t>
  </si>
  <si>
    <t>2alpha+29p+n</t>
  </si>
  <si>
    <t>As-39</t>
  </si>
  <si>
    <t>3alpha+27p</t>
  </si>
  <si>
    <t>As-40</t>
  </si>
  <si>
    <t>3alpha+27p+n</t>
  </si>
  <si>
    <t>As-41</t>
  </si>
  <si>
    <t>4alpha+25p</t>
  </si>
  <si>
    <t>As-42</t>
  </si>
  <si>
    <t>4alpha+25p+n</t>
  </si>
  <si>
    <t>As-43</t>
  </si>
  <si>
    <t>5alpha+23p</t>
  </si>
  <si>
    <t>As-44</t>
  </si>
  <si>
    <t>5alpha+23p+n</t>
  </si>
  <si>
    <t>As-45</t>
  </si>
  <si>
    <t>6alpha+21p</t>
  </si>
  <si>
    <t>As-46</t>
  </si>
  <si>
    <t>6alpha+21p+n</t>
  </si>
  <si>
    <t>As-47</t>
  </si>
  <si>
    <t>7alpha+19p</t>
  </si>
  <si>
    <t>As-48</t>
  </si>
  <si>
    <t>7alpha+19p+n</t>
  </si>
  <si>
    <t>As-49</t>
  </si>
  <si>
    <t>8alpha+17p</t>
  </si>
  <si>
    <t>As-50</t>
  </si>
  <si>
    <t>8alpha+17p+n</t>
  </si>
  <si>
    <t>As-51</t>
  </si>
  <si>
    <t>9alpha+15p</t>
  </si>
  <si>
    <t>As-52</t>
  </si>
  <si>
    <t>9alpha+15p+n</t>
  </si>
  <si>
    <t>As-53</t>
  </si>
  <si>
    <t>10alpha+13p</t>
  </si>
  <si>
    <t>As-54</t>
  </si>
  <si>
    <t>10alpha+13p+n</t>
  </si>
  <si>
    <t>As-55</t>
  </si>
  <si>
    <t>11alpha+11p</t>
  </si>
  <si>
    <t>As-56</t>
  </si>
  <si>
    <t>11alpha+11p+n</t>
  </si>
  <si>
    <t>As-57</t>
  </si>
  <si>
    <t>12alpha+9p</t>
  </si>
  <si>
    <t>As-58</t>
  </si>
  <si>
    <t>12alpha+9p+n</t>
  </si>
  <si>
    <t>As-59</t>
  </si>
  <si>
    <t>13alpha+7p</t>
  </si>
  <si>
    <t>As-60</t>
  </si>
  <si>
    <t>13alpha+7p+n</t>
  </si>
  <si>
    <t>As-61</t>
  </si>
  <si>
    <t>14alpha+5p</t>
  </si>
  <si>
    <t>As-62</t>
  </si>
  <si>
    <t>14alpha+5p+n</t>
  </si>
  <si>
    <t>As-63</t>
  </si>
  <si>
    <t>15alpha+3p</t>
  </si>
  <si>
    <t>As-64</t>
  </si>
  <si>
    <t>15alpha+3p+n</t>
  </si>
  <si>
    <t>As-65</t>
  </si>
  <si>
    <t>16alpha+p</t>
  </si>
  <si>
    <t>As-66</t>
  </si>
  <si>
    <t>16alpha+p+n</t>
  </si>
  <si>
    <t>As-67</t>
  </si>
  <si>
    <t>16alpha+p+2n</t>
  </si>
  <si>
    <t>As-68</t>
  </si>
  <si>
    <t>16alpha+p+3n</t>
  </si>
  <si>
    <t>As-69</t>
  </si>
  <si>
    <t>16alpha+p+4n</t>
  </si>
  <si>
    <t>As-70</t>
  </si>
  <si>
    <t>16alpha+p+5n</t>
  </si>
  <si>
    <t>As-71</t>
  </si>
  <si>
    <t>16alpha+p+6n</t>
  </si>
  <si>
    <t>As-72</t>
  </si>
  <si>
    <t>16alpha+p+7n</t>
  </si>
  <si>
    <t>As-73</t>
  </si>
  <si>
    <t>16alpha+p+8n</t>
  </si>
  <si>
    <t>As-74</t>
  </si>
  <si>
    <t>16alpha+p+9n</t>
  </si>
  <si>
    <t>As-75</t>
  </si>
  <si>
    <t>16alpha+p+10n</t>
  </si>
  <si>
    <t>As-76</t>
  </si>
  <si>
    <t>16alpha+p+11n</t>
  </si>
  <si>
    <t>As-77</t>
  </si>
  <si>
    <t>16alpha+p+12n</t>
  </si>
  <si>
    <t>As-78</t>
  </si>
  <si>
    <t>16alpha+p+13n</t>
  </si>
  <si>
    <t>As-79</t>
  </si>
  <si>
    <t>16alpha+p+14n</t>
  </si>
  <si>
    <t>As-80</t>
  </si>
  <si>
    <t>16alpha+p+15n</t>
  </si>
  <si>
    <t>As-81</t>
  </si>
  <si>
    <t>16alpha+p+16n</t>
  </si>
  <si>
    <t>As-82</t>
  </si>
  <si>
    <t>16alpha+p+17n</t>
  </si>
  <si>
    <t>As-83</t>
  </si>
  <si>
    <t>16alpha+p+18n</t>
  </si>
  <si>
    <t>As-84</t>
  </si>
  <si>
    <t>16alpha+p+19n</t>
  </si>
  <si>
    <t>As-85</t>
  </si>
  <si>
    <t>16alpha+p+20n</t>
  </si>
  <si>
    <t>As-86</t>
  </si>
  <si>
    <t>16alpha+p+21n</t>
  </si>
  <si>
    <t>As-87</t>
  </si>
  <si>
    <t>16alpha+p+22n</t>
  </si>
  <si>
    <t>As-88</t>
  </si>
  <si>
    <t>16alpha+p+23n</t>
  </si>
  <si>
    <t>As-89</t>
  </si>
  <si>
    <t>16alpha+p+24n</t>
  </si>
  <si>
    <t>As-90</t>
  </si>
  <si>
    <t>16alpha+p+25n</t>
  </si>
  <si>
    <t>Se</t>
  </si>
  <si>
    <t>Selenium</t>
  </si>
  <si>
    <t>Se-34</t>
  </si>
  <si>
    <t>34p</t>
  </si>
  <si>
    <t>Se-35</t>
  </si>
  <si>
    <t>34p+n</t>
  </si>
  <si>
    <t>Se-36</t>
  </si>
  <si>
    <t>alpha+32p</t>
  </si>
  <si>
    <t>Se-37</t>
  </si>
  <si>
    <t>alpha+32p+n</t>
  </si>
  <si>
    <t>Se-38</t>
  </si>
  <si>
    <t>2alpha+30p</t>
  </si>
  <si>
    <t>Se-39</t>
  </si>
  <si>
    <t>2alpha+30p+n</t>
  </si>
  <si>
    <t>Se-40</t>
  </si>
  <si>
    <t>3alpha+28p</t>
  </si>
  <si>
    <t>Se-41</t>
  </si>
  <si>
    <t>3alpha+28p+n</t>
  </si>
  <si>
    <t>Se-42</t>
  </si>
  <si>
    <t>4alpha+26p</t>
  </si>
  <si>
    <t>Se-43</t>
  </si>
  <si>
    <t>4alpha+26p+n</t>
  </si>
  <si>
    <t>Se-44</t>
  </si>
  <si>
    <t>5alpha+24p</t>
  </si>
  <si>
    <t>Se-45</t>
  </si>
  <si>
    <t>5alpha+24p+n</t>
  </si>
  <si>
    <t>Se-46</t>
  </si>
  <si>
    <t>6alpha+22p</t>
  </si>
  <si>
    <t>Se-47</t>
  </si>
  <si>
    <t>6alpha+22p+n</t>
  </si>
  <si>
    <t>Se-48</t>
  </si>
  <si>
    <t>7alpha+20p</t>
  </si>
  <si>
    <t>Se-49</t>
  </si>
  <si>
    <t>7alpha+20p+n</t>
  </si>
  <si>
    <t>Se-50</t>
  </si>
  <si>
    <t>8alpha+18p</t>
  </si>
  <si>
    <t>Se-51</t>
  </si>
  <si>
    <t>8alpha+18p+n</t>
  </si>
  <si>
    <t>Se-52</t>
  </si>
  <si>
    <t>9alpha+16p</t>
  </si>
  <si>
    <t>Se-53</t>
  </si>
  <si>
    <t>9alpha+16p+n</t>
  </si>
  <si>
    <t>Se-54</t>
  </si>
  <si>
    <t>10alpha+14p</t>
  </si>
  <si>
    <t>Se-55</t>
  </si>
  <si>
    <t>10alpha+14p+n</t>
  </si>
  <si>
    <t>Se-56</t>
  </si>
  <si>
    <t>11alpha+12p</t>
  </si>
  <si>
    <t>Se-57</t>
  </si>
  <si>
    <t>11alpha+12p+n</t>
  </si>
  <si>
    <t>Se-58</t>
  </si>
  <si>
    <t>12alpha+10p</t>
  </si>
  <si>
    <t>Se-59</t>
  </si>
  <si>
    <t>12alpha+10p+n</t>
  </si>
  <si>
    <t>Se-60</t>
  </si>
  <si>
    <t>13alpha+8p</t>
  </si>
  <si>
    <t>Se-61</t>
  </si>
  <si>
    <t>13alpha+8p+n</t>
  </si>
  <si>
    <t>Se-62</t>
  </si>
  <si>
    <t>14alpha+6p</t>
  </si>
  <si>
    <t>Se-63</t>
  </si>
  <si>
    <t>14alpha+6p+n</t>
  </si>
  <si>
    <t>Se-64</t>
  </si>
  <si>
    <t>15alpha+4p</t>
  </si>
  <si>
    <t>Se-65</t>
  </si>
  <si>
    <t>15alpha+4p+n</t>
  </si>
  <si>
    <t>Se-66</t>
  </si>
  <si>
    <t>16alpha+2p</t>
  </si>
  <si>
    <t>Se-67</t>
  </si>
  <si>
    <t>16alpha+2p+n</t>
  </si>
  <si>
    <t>Se-68</t>
  </si>
  <si>
    <t>17alpha</t>
  </si>
  <si>
    <t>Se-69</t>
  </si>
  <si>
    <t>17alpha+n</t>
  </si>
  <si>
    <t>Se-70</t>
  </si>
  <si>
    <t>17alpha+2n</t>
  </si>
  <si>
    <t>Se-71</t>
  </si>
  <si>
    <t>17alpha+3n</t>
  </si>
  <si>
    <t>Se-72</t>
  </si>
  <si>
    <t>17alpha+4n</t>
  </si>
  <si>
    <t>Se-73</t>
  </si>
  <si>
    <t>17alpha+5n</t>
  </si>
  <si>
    <t>Se-74</t>
  </si>
  <si>
    <t>17alpha+6n</t>
  </si>
  <si>
    <t>Se-75</t>
  </si>
  <si>
    <t>17alpha+7n</t>
  </si>
  <si>
    <t>Se-76</t>
  </si>
  <si>
    <t>17alpha+8n</t>
  </si>
  <si>
    <t>Se-77</t>
  </si>
  <si>
    <t>17alpha+9n</t>
  </si>
  <si>
    <t>Se-78</t>
  </si>
  <si>
    <t>17alpha+10n</t>
  </si>
  <si>
    <t>Se-79</t>
  </si>
  <si>
    <t>17alpha+11n</t>
  </si>
  <si>
    <t>Se-80</t>
  </si>
  <si>
    <t>17alpha+12n</t>
  </si>
  <si>
    <t>Se-81</t>
  </si>
  <si>
    <t>17alpha+13n</t>
  </si>
  <si>
    <t>Se-82</t>
  </si>
  <si>
    <t>17alpha+14n</t>
  </si>
  <si>
    <t>Se-83</t>
  </si>
  <si>
    <t>17alpha+15n</t>
  </si>
  <si>
    <t>Se-84</t>
  </si>
  <si>
    <t>17alpha+16n</t>
  </si>
  <si>
    <t>Se-85</t>
  </si>
  <si>
    <t>17alpha+17n</t>
  </si>
  <si>
    <t>Se-86</t>
  </si>
  <si>
    <t>17alpha+18n</t>
  </si>
  <si>
    <t>Se-87</t>
  </si>
  <si>
    <t>17alpha+19n</t>
  </si>
  <si>
    <t>Se-88</t>
  </si>
  <si>
    <t>17alpha+20n</t>
  </si>
  <si>
    <t>Br</t>
  </si>
  <si>
    <t>Bromine</t>
  </si>
  <si>
    <t>Br-35</t>
  </si>
  <si>
    <t>35p</t>
  </si>
  <si>
    <t>Br-36</t>
  </si>
  <si>
    <t>35p+n</t>
  </si>
  <si>
    <t>Br-37</t>
  </si>
  <si>
    <t>alpha+33p</t>
  </si>
  <si>
    <t>Br-38</t>
  </si>
  <si>
    <t>alpha+33p+n</t>
  </si>
  <si>
    <t>Br-39</t>
  </si>
  <si>
    <t>2alpha+31p</t>
  </si>
  <si>
    <t>Br-40</t>
  </si>
  <si>
    <t>2alpha+31p+n</t>
  </si>
  <si>
    <t>Br-41</t>
  </si>
  <si>
    <t>3alpha+29p</t>
  </si>
  <si>
    <t>Br-42</t>
  </si>
  <si>
    <t>3alpha+29p+n</t>
  </si>
  <si>
    <t>Br-43</t>
  </si>
  <si>
    <t>4alpha+27p</t>
  </si>
  <si>
    <t>Br-44</t>
  </si>
  <si>
    <t>4alpha+27p+n</t>
  </si>
  <si>
    <t>Br-45</t>
  </si>
  <si>
    <t>5alpha+25p</t>
  </si>
  <si>
    <t>Br-46</t>
  </si>
  <si>
    <t>5alpha+25p+n</t>
  </si>
  <si>
    <t>Br-47</t>
  </si>
  <si>
    <t>6alpha+23p</t>
  </si>
  <si>
    <t>Br-48</t>
  </si>
  <si>
    <t>6alpha+23p+n</t>
  </si>
  <si>
    <t>Br-49</t>
  </si>
  <si>
    <t>7alpha+21p</t>
  </si>
  <si>
    <t>Br-50</t>
  </si>
  <si>
    <t>7alpha+21p+n</t>
  </si>
  <si>
    <t>Br-51</t>
  </si>
  <si>
    <t>8alpha+19p</t>
  </si>
  <si>
    <t>Br-52</t>
  </si>
  <si>
    <t>8alpha+19p+n</t>
  </si>
  <si>
    <t>Br-53</t>
  </si>
  <si>
    <t>9alpha+17p</t>
  </si>
  <si>
    <t>Br-54</t>
  </si>
  <si>
    <t>9alpha+17p+n</t>
  </si>
  <si>
    <t>Br-55</t>
  </si>
  <si>
    <t>10alpha+15p</t>
  </si>
  <si>
    <t>Br-56</t>
  </si>
  <si>
    <t>10alpha+15p+n</t>
  </si>
  <si>
    <t>Br-57</t>
  </si>
  <si>
    <t>11alpha+13p</t>
  </si>
  <si>
    <t>Br-58</t>
  </si>
  <si>
    <t>11alpha+13p+n</t>
  </si>
  <si>
    <t>Br-59</t>
  </si>
  <si>
    <t>12alpha+11p</t>
  </si>
  <si>
    <t>Br-60</t>
  </si>
  <si>
    <t>12alpha+11p+n</t>
  </si>
  <si>
    <t>Br-61</t>
  </si>
  <si>
    <t>13alpha+9p</t>
  </si>
  <si>
    <t>Br-62</t>
  </si>
  <si>
    <t>13alpha+9p+n</t>
  </si>
  <si>
    <t>Br-63</t>
  </si>
  <si>
    <t>14alpha+7p</t>
  </si>
  <si>
    <t>Br-64</t>
  </si>
  <si>
    <t>14alpha+7p+n</t>
  </si>
  <si>
    <t>Br-65</t>
  </si>
  <si>
    <t>15alpha+5p</t>
  </si>
  <si>
    <t>Br-66</t>
  </si>
  <si>
    <t>15alpha+5p+n</t>
  </si>
  <si>
    <t>Br-67</t>
  </si>
  <si>
    <t>16alpha+3p</t>
  </si>
  <si>
    <t>Br-68</t>
  </si>
  <si>
    <t>16alpha+3p+n</t>
  </si>
  <si>
    <t>Br-69</t>
  </si>
  <si>
    <t>17alpha+p</t>
  </si>
  <si>
    <t>Br-70</t>
  </si>
  <si>
    <t>17alpha+p+n</t>
  </si>
  <si>
    <t>Br-71</t>
  </si>
  <si>
    <t>17alpha+p+2n</t>
  </si>
  <si>
    <t>Br-72</t>
  </si>
  <si>
    <t>17alpha+p+3n</t>
  </si>
  <si>
    <t>Br-73</t>
  </si>
  <si>
    <t>17alpha+p+4n</t>
  </si>
  <si>
    <t>Br-74</t>
  </si>
  <si>
    <t>17alpha+p+5n</t>
  </si>
  <si>
    <t>Br-75</t>
  </si>
  <si>
    <t>17alpha+p+6n</t>
  </si>
  <si>
    <t>Br-76</t>
  </si>
  <si>
    <t>17alpha+p+7n</t>
  </si>
  <si>
    <t>Br-77</t>
  </si>
  <si>
    <t>17alpha+p+8n</t>
  </si>
  <si>
    <t>Br-78</t>
  </si>
  <si>
    <t>17alpha+p+9n</t>
  </si>
  <si>
    <t>Br-79</t>
  </si>
  <si>
    <t>17alpha+p+10n</t>
  </si>
  <si>
    <t>Br-80</t>
  </si>
  <si>
    <t>17alpha+p+11n</t>
  </si>
  <si>
    <t>Br-81</t>
  </si>
  <si>
    <t>17alpha+p+12n</t>
  </si>
  <si>
    <t>Br-82</t>
  </si>
  <si>
    <t>17alpha+p+13n</t>
  </si>
  <si>
    <t>Br-83</t>
  </si>
  <si>
    <t>17alpha+p+14n</t>
  </si>
  <si>
    <t>Br-84</t>
  </si>
  <si>
    <t>17alpha+p+15n</t>
  </si>
  <si>
    <t>Br-85</t>
  </si>
  <si>
    <t>17alpha+p+16n</t>
  </si>
  <si>
    <t>Br-86</t>
  </si>
  <si>
    <t>17alpha+p+17n</t>
  </si>
  <si>
    <t>Br-87</t>
  </si>
  <si>
    <t>17alpha+p+18n</t>
  </si>
  <si>
    <t>Br-88</t>
  </si>
  <si>
    <t>17alpha+p+19n</t>
  </si>
  <si>
    <t>Br-89</t>
  </si>
  <si>
    <t>17alpha+p+20n</t>
  </si>
  <si>
    <t>Kr</t>
  </si>
  <si>
    <t>Krypton</t>
  </si>
  <si>
    <t>Kr-36</t>
  </si>
  <si>
    <t>36p</t>
  </si>
  <si>
    <t>Kr-37</t>
  </si>
  <si>
    <t>36p+n</t>
  </si>
  <si>
    <t>Kr-38</t>
  </si>
  <si>
    <t>alpha+34p</t>
  </si>
  <si>
    <t>Kr-39</t>
  </si>
  <si>
    <t>alpha+34p+n</t>
  </si>
  <si>
    <t>Kr-40</t>
  </si>
  <si>
    <t>2alpha+32p</t>
  </si>
  <si>
    <t>Kr-41</t>
  </si>
  <si>
    <t>2alpha+32p+n</t>
  </si>
  <si>
    <t>Kr-42</t>
  </si>
  <si>
    <t>3alpha+30p</t>
  </si>
  <si>
    <t>Kr-43</t>
  </si>
  <si>
    <t>3alpha+30p+n</t>
  </si>
  <si>
    <t>Kr-44</t>
  </si>
  <si>
    <t>4alpha+28p</t>
  </si>
  <si>
    <t>Kr-45</t>
  </si>
  <si>
    <t>4alpha+28p+n</t>
  </si>
  <si>
    <t>Kr-46</t>
  </si>
  <si>
    <t>5alpha+26p</t>
  </si>
  <si>
    <t>Kr-47</t>
  </si>
  <si>
    <t>5alpha+26p+n</t>
  </si>
  <si>
    <t>Kr-48</t>
  </si>
  <si>
    <t>6alpha+24p</t>
  </si>
  <si>
    <t>Kr-49</t>
  </si>
  <si>
    <t>6alpha+24p+n</t>
  </si>
  <si>
    <t>Kr-50</t>
  </si>
  <si>
    <t>7alpha+22p</t>
  </si>
  <si>
    <t>Kr-51</t>
  </si>
  <si>
    <t>7alpha+22p+n</t>
  </si>
  <si>
    <t>Kr-52</t>
  </si>
  <si>
    <t>8alpha+20p</t>
  </si>
  <si>
    <t>Kr-53</t>
  </si>
  <si>
    <t>8alpha+20p+n</t>
  </si>
  <si>
    <t>Kr-54</t>
  </si>
  <si>
    <t>9alpha+18p</t>
  </si>
  <si>
    <t>Kr-55</t>
  </si>
  <si>
    <t>9alpha+18p+n</t>
  </si>
  <si>
    <t>Kr-56</t>
  </si>
  <si>
    <t>10alpha+16p</t>
  </si>
  <si>
    <t>Kr-57</t>
  </si>
  <si>
    <t>10alpha+16p+n</t>
  </si>
  <si>
    <t>Kr-58</t>
  </si>
  <si>
    <t>11alpha+14p</t>
  </si>
  <si>
    <t>Kr-59</t>
  </si>
  <si>
    <t>11alpha+14p+n</t>
  </si>
  <si>
    <t>Kr-60</t>
  </si>
  <si>
    <t>12alpha+12p</t>
  </si>
  <si>
    <t>Kr-61</t>
  </si>
  <si>
    <t>12alpha+12p+n</t>
  </si>
  <si>
    <t>Kr-62</t>
  </si>
  <si>
    <t>13alpha+10p</t>
  </si>
  <si>
    <t>Kr-63</t>
  </si>
  <si>
    <t>13alpha+10p+n</t>
  </si>
  <si>
    <t>Kr-64</t>
  </si>
  <si>
    <t>14alpha+8p</t>
  </si>
  <si>
    <t>Kr-65</t>
  </si>
  <si>
    <t>14alpha+8p+n</t>
  </si>
  <si>
    <t>Kr-66</t>
  </si>
  <si>
    <t>15alpha+6p</t>
  </si>
  <si>
    <t>Kr-67</t>
  </si>
  <si>
    <t>15alpha+6p+n</t>
  </si>
  <si>
    <t>Kr-68</t>
  </si>
  <si>
    <t>16alpha+4p</t>
  </si>
  <si>
    <t>Kr-69</t>
  </si>
  <si>
    <t>16alpha+4p+n</t>
  </si>
  <si>
    <t>Kr-70</t>
  </si>
  <si>
    <t>17alpha+2p</t>
  </si>
  <si>
    <t>Kr-71</t>
  </si>
  <si>
    <t>17alpha+2p+n</t>
  </si>
  <si>
    <t>Kr-72</t>
  </si>
  <si>
    <t>18alpha</t>
  </si>
  <si>
    <t>Kr-73</t>
  </si>
  <si>
    <t>18alpha+n</t>
  </si>
  <si>
    <t>Kr-74</t>
  </si>
  <si>
    <t>18alpha+2n</t>
  </si>
  <si>
    <t>Kr-75</t>
  </si>
  <si>
    <t>18alpha+3n</t>
  </si>
  <si>
    <t>Kr-76</t>
  </si>
  <si>
    <t>18alpha+4n</t>
  </si>
  <si>
    <t>Kr-77</t>
  </si>
  <si>
    <t>18alpha+5n</t>
  </si>
  <si>
    <t>Kr-78</t>
  </si>
  <si>
    <t>18alpha+6n</t>
  </si>
  <si>
    <t>Kr-79</t>
  </si>
  <si>
    <t>18alpha+7n</t>
  </si>
  <si>
    <t>Kr-80</t>
  </si>
  <si>
    <t>18alpha+8n</t>
  </si>
  <si>
    <t>Kr-81</t>
  </si>
  <si>
    <t>18alpha+9n</t>
  </si>
  <si>
    <t>Kr-82</t>
  </si>
  <si>
    <t>18alpha+10n</t>
  </si>
  <si>
    <t>Kr-83</t>
  </si>
  <si>
    <t>18alpha+11n</t>
  </si>
  <si>
    <t>Kr-84</t>
  </si>
  <si>
    <t>18alpha+12n</t>
  </si>
  <si>
    <t>Kr-85</t>
  </si>
  <si>
    <t>18alpha+13n</t>
  </si>
  <si>
    <t>Kr-86</t>
  </si>
  <si>
    <t>18alpha+14n</t>
  </si>
  <si>
    <t>Kr-87</t>
  </si>
  <si>
    <t>18alpha+15n</t>
  </si>
  <si>
    <t>Kr-88</t>
  </si>
  <si>
    <t>18alpha+16n</t>
  </si>
  <si>
    <t>Kr-89</t>
  </si>
  <si>
    <t>18alpha+17n</t>
  </si>
  <si>
    <t>Kr-90</t>
  </si>
  <si>
    <t>18alpha+18n</t>
  </si>
  <si>
    <t>Kr-91</t>
  </si>
  <si>
    <t>18alpha+19n</t>
  </si>
  <si>
    <t>Kr-92</t>
  </si>
  <si>
    <t>18alpha+20n</t>
  </si>
  <si>
    <t>Kr-93</t>
  </si>
  <si>
    <t>18alpha+21n</t>
  </si>
  <si>
    <t>Kr-94</t>
  </si>
  <si>
    <t>18alpha+22n</t>
  </si>
  <si>
    <t>Kr-95</t>
  </si>
  <si>
    <t>Kr-96</t>
  </si>
  <si>
    <t>K-60</t>
  </si>
  <si>
    <t>K-61</t>
  </si>
  <si>
    <t>9alpha+p+23n</t>
  </si>
  <si>
    <t>9alpha+p+24n</t>
  </si>
  <si>
    <t>430–436</t>
  </si>
  <si>
    <t>500–515</t>
  </si>
  <si>
    <t>ELEMENT (93%)</t>
  </si>
  <si>
    <t>ELEMENT (6.73%)</t>
  </si>
  <si>
    <t>PROTON RICH</t>
  </si>
  <si>
    <t>Last On Layer 3</t>
  </si>
  <si>
    <t>Last On Layer 2</t>
  </si>
  <si>
    <t>Ca-60</t>
  </si>
  <si>
    <t>Ca-61</t>
  </si>
  <si>
    <t>10alpha+20n</t>
  </si>
  <si>
    <t>10alpha+21n</t>
  </si>
  <si>
    <t>453–455</t>
  </si>
  <si>
    <t>10ALPHA</t>
  </si>
  <si>
    <t>10alpha+p+19n</t>
  </si>
  <si>
    <t>10alpha+p+20n</t>
  </si>
  <si>
    <t>10alpha+p+21n</t>
  </si>
  <si>
    <t>10alpha+p+22n</t>
  </si>
  <si>
    <t>10alpha+p+23n</t>
  </si>
  <si>
    <t>10alpha+p+24n</t>
  </si>
  <si>
    <t>Ti49+B</t>
  </si>
  <si>
    <t>11ALPHA</t>
  </si>
  <si>
    <t>STATUS/NOTES</t>
  </si>
  <si>
    <t>11alpha+20n</t>
  </si>
  <si>
    <t>11alpha+21n</t>
  </si>
  <si>
    <t>512-517</t>
  </si>
  <si>
    <t>12ALPHA</t>
  </si>
  <si>
    <t>13ALPHA</t>
  </si>
  <si>
    <t>382-384</t>
  </si>
  <si>
    <t>385-395</t>
  </si>
  <si>
    <t>550-650</t>
  </si>
  <si>
    <t>615-620</t>
  </si>
  <si>
    <t>580-600</t>
  </si>
  <si>
    <t>Co-71</t>
  </si>
  <si>
    <t>Co-72</t>
  </si>
  <si>
    <t>Co-73</t>
  </si>
  <si>
    <t>Co-74</t>
  </si>
  <si>
    <t>13alpha+p+18n</t>
  </si>
  <si>
    <t>13alpha+p+19n</t>
  </si>
  <si>
    <t>13alpha+p+20n</t>
  </si>
  <si>
    <t>13alpha+p+21n</t>
  </si>
  <si>
    <t>14ALPHA</t>
  </si>
  <si>
    <t>645–650</t>
  </si>
  <si>
    <t>Ni-81</t>
  </si>
  <si>
    <t>Ni-82</t>
  </si>
  <si>
    <t>14alpha+25n</t>
  </si>
  <si>
    <t>14alpha+26n</t>
  </si>
  <si>
    <t>Zn-83</t>
  </si>
  <si>
    <t>Zn-84</t>
  </si>
  <si>
    <t>15alpha+23n</t>
  </si>
  <si>
    <t>15alpha+24n</t>
  </si>
  <si>
    <t>15alpha+25n</t>
  </si>
  <si>
    <t>15ALPHA</t>
  </si>
  <si>
    <t>650–660</t>
  </si>
  <si>
    <t>Ga76+B</t>
  </si>
  <si>
    <t>673.9 - 674.0 </t>
  </si>
  <si>
    <t>Ga82+B</t>
  </si>
  <si>
    <t>Ga83+B</t>
  </si>
  <si>
    <t>412–420 MeV</t>
  </si>
  <si>
    <t>Ga-88</t>
  </si>
  <si>
    <t>Ga-89</t>
  </si>
  <si>
    <t>15alpha+p+27n</t>
  </si>
  <si>
    <t>15alpha+p+28n</t>
  </si>
  <si>
    <t> 520–530</t>
  </si>
  <si>
    <t>Ge-58, 451.476</t>
  </si>
  <si>
    <t>Ge-59, 468.172</t>
  </si>
  <si>
    <t>Ge-60, 487.012</t>
  </si>
  <si>
    <t>Ge-61, 501.045</t>
  </si>
  <si>
    <t>Ge-62, 517.630</t>
  </si>
  <si>
    <t>Ge-63, 530.368</t>
  </si>
  <si>
    <t>Ge-64, 545.954</t>
  </si>
  <si>
    <t>Ge-65, 556.011</t>
  </si>
  <si>
    <t>Ge-66, 569.293</t>
  </si>
  <si>
    <t xml:space="preserve">Ge-67, 578.397 </t>
  </si>
  <si>
    <t>Ge-68, 590.792</t>
  </si>
  <si>
    <t>Ge-69, 598.980</t>
  </si>
  <si>
    <t>Ge-70, 610.518</t>
  </si>
  <si>
    <t>Ge-71, 617.934</t>
  </si>
  <si>
    <t>Ge-72, 628.685</t>
  </si>
  <si>
    <t>Ge-73, 635.468</t>
  </si>
  <si>
    <t>Ge-74, 645.665</t>
  </si>
  <si>
    <t>Ge-75, 652.170</t>
  </si>
  <si>
    <t>Ge-76, 661.598</t>
  </si>
  <si>
    <t xml:space="preserve">Ge-77, 667.671 </t>
  </si>
  <si>
    <t>Ge-78, 676.390</t>
  </si>
  <si>
    <t>Ge-79, 682.087</t>
  </si>
  <si>
    <t>Ge-80, 690.118</t>
  </si>
  <si>
    <t>Ge-81, 695.045</t>
  </si>
  <si>
    <t>Ge-82, 702.437</t>
  </si>
  <si>
    <t>Ge-83, 705.888</t>
  </si>
  <si>
    <t>Ge-84, 711.351</t>
  </si>
  <si>
    <t>Ge-85, 714.411</t>
  </si>
  <si>
    <t>Ge-86, 719.148</t>
  </si>
  <si>
    <t>16ALPHA</t>
  </si>
  <si>
    <t>As-61, uncertain</t>
  </si>
  <si>
    <t>As-62, 545.26</t>
  </si>
  <si>
    <t>As-63, 516.498</t>
  </si>
  <si>
    <t>As-64, 530.28</t>
  </si>
  <si>
    <t>As-65, 545.755</t>
  </si>
  <si>
    <t>As-66, 558.915</t>
  </si>
  <si>
    <t>As-67, 571.548</t>
  </si>
  <si>
    <t>As-68, 581.927</t>
  </si>
  <si>
    <t>As-69, 594.216</t>
  </si>
  <si>
    <t>As-70, 603.509</t>
  </si>
  <si>
    <t>As-71, 617.934</t>
  </si>
  <si>
    <t>As-72, 623.547</t>
  </si>
  <si>
    <t>As-73, 634.345</t>
  </si>
  <si>
    <t>As-74, 642.32</t>
  </si>
  <si>
    <t>As-75, 652.57</t>
  </si>
  <si>
    <t>As-76, 659.89</t>
  </si>
  <si>
    <t>As-77, 669.59</t>
  </si>
  <si>
    <t>As-78, 676.562</t>
  </si>
  <si>
    <t>As-79, 685.453</t>
  </si>
  <si>
    <t>As-80, 692.103</t>
  </si>
  <si>
    <t>As-81, 700.493</t>
  </si>
  <si>
    <t>As-82, 706.136</t>
  </si>
  <si>
    <t>As-83, uncertain</t>
  </si>
  <si>
    <t>As-84, uncertain</t>
  </si>
  <si>
    <t>As-85, uncertain</t>
  </si>
  <si>
    <t>As-86, uncertain</t>
  </si>
  <si>
    <t>As-87, uncertain</t>
  </si>
  <si>
    <t>As-88, uncertain</t>
  </si>
  <si>
    <t>As-89, uncertain</t>
  </si>
  <si>
    <t>plus or minus</t>
  </si>
  <si>
    <t>As-91</t>
  </si>
  <si>
    <t>As-92</t>
  </si>
  <si>
    <t>16alpha+p+26n</t>
  </si>
  <si>
    <t>16alpha+p+27n</t>
  </si>
  <si>
    <t>Se-89</t>
  </si>
  <si>
    <t>Se-90</t>
  </si>
  <si>
    <t>Se-91</t>
  </si>
  <si>
    <t>Se-92</t>
  </si>
  <si>
    <t>Se-93</t>
  </si>
  <si>
    <t>17alpha+21n</t>
  </si>
  <si>
    <t>17alpha+22n</t>
  </si>
  <si>
    <t>17alpha+23n</t>
  </si>
  <si>
    <t>17alpha+24n</t>
  </si>
  <si>
    <t>17alpha+25n</t>
  </si>
  <si>
    <t>17ALPHA</t>
  </si>
  <si>
    <t>750.7-751.3 </t>
  </si>
  <si>
    <t>528-534</t>
  </si>
  <si>
    <t>Br-90</t>
  </si>
  <si>
    <t>Br-91</t>
  </si>
  <si>
    <t>Br-92</t>
  </si>
  <si>
    <t>Br-93</t>
  </si>
  <si>
    <t>17alpha+p+21n</t>
  </si>
  <si>
    <t>17alpha+p+22n</t>
  </si>
  <si>
    <t>17alpha+p+23n</t>
  </si>
  <si>
    <t>17alpha+p+24n</t>
  </si>
  <si>
    <t>K91+B</t>
  </si>
  <si>
    <t>Br-94</t>
  </si>
  <si>
    <t>17alpha+p+25n</t>
  </si>
  <si>
    <t>Br-95</t>
  </si>
  <si>
    <t>Br-96</t>
  </si>
  <si>
    <t>Br-97</t>
  </si>
  <si>
    <t>Br-98</t>
  </si>
  <si>
    <t>493–503</t>
  </si>
  <si>
    <t>18ALPHA</t>
  </si>
  <si>
    <t>18alpha+23n</t>
  </si>
  <si>
    <t>18alpha+24n</t>
  </si>
  <si>
    <t>Kr-97</t>
  </si>
  <si>
    <t>18alpha+25n</t>
  </si>
  <si>
    <t>Co-75</t>
  </si>
  <si>
    <t>556–557</t>
  </si>
  <si>
    <t>Helium (solar)</t>
  </si>
  <si>
    <t>n</t>
  </si>
  <si>
    <t>β-</t>
  </si>
  <si>
    <t>~879 s</t>
  </si>
  <si>
    <t>p + e + neutrino</t>
  </si>
  <si>
    <t>free neutron</t>
  </si>
  <si>
    <t>Nucleus</t>
  </si>
  <si>
    <t>Isolated</t>
  </si>
  <si>
    <t>H3-&gt;D</t>
  </si>
  <si>
    <t>Alpha+Alpha</t>
  </si>
  <si>
    <t>C20+β-</t>
  </si>
  <si>
    <t>mg35+β-</t>
  </si>
  <si>
    <t>S28+β-</t>
  </si>
  <si>
    <t>K40 + β-/EC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</si>
</sst>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164" fontId="0" fillId="0" borderId="0" xfId="0" applyNumberFormat="1"/>
    <xf numFmtId="164" fontId="0" fillId="33" borderId="0" xfId="0" applyNumberFormat="1" applyFill="1"/>
    <xf numFmtId="164" fontId="0" fillId="38" borderId="0" xfId="0" applyNumberFormat="1" applyFill="1"/>
    <xf numFmtId="2" fontId="0" fillId="0" borderId="0" xfId="0" applyNumberFormat="1"/>
    <xf numFmtId="2" fontId="0" fillId="33" borderId="0" xfId="0" applyNumberFormat="1" applyFill="1"/>
    <xf numFmtId="2" fontId="0" fillId="37" borderId="0" xfId="0" applyNumberFormat="1" applyFill="1"/>
    <xf numFmtId="2" fontId="0" fillId="34" borderId="0" xfId="0" applyNumberFormat="1" applyFill="1"/>
    <xf numFmtId="2" fontId="0" fillId="35" borderId="0" xfId="0" applyNumberFormat="1" applyFill="1"/>
    <xf numFmtId="2" fontId="0" fillId="38" borderId="0" xfId="0" applyNumberFormat="1" applyFill="1"/>
    <xf numFmtId="0" fontId="0" fillId="36" borderId="0" xfId="0" applyFill="1" applyAlignment="1">
      <alignment horizontal="center"/>
    </xf>
    <xf numFmtId="0" fontId="19" fillId="33" borderId="0" xfId="0" applyFont="1" applyFill="1"/>
    <xf numFmtId="0" fontId="17" fillId="39" borderId="0" xfId="0" applyFont="1" applyFill="1"/>
    <xf numFmtId="164" fontId="17" fillId="39" borderId="0" xfId="0" applyNumberFormat="1" applyFont="1" applyFill="1"/>
    <xf numFmtId="2" fontId="17" fillId="39" borderId="0" xfId="0" applyNumberFormat="1" applyFont="1" applyFill="1"/>
    <xf numFmtId="0" fontId="19" fillId="0" borderId="0" xfId="0" applyFont="1"/>
    <xf numFmtId="2" fontId="19" fillId="0" borderId="0" xfId="0" applyNumberFormat="1" applyFont="1"/>
    <xf numFmtId="0" fontId="0" fillId="0" borderId="0" xfId="0" applyAlignment="1">
      <alignment horizontal="center"/>
    </xf>
    <xf numFmtId="164" fontId="0" fillId="36" borderId="0" xfId="0" applyNumberFormat="1" applyFill="1" applyAlignment="1">
      <alignment horizontal="center"/>
    </xf>
    <xf numFmtId="0" fontId="0" fillId="3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6" borderId="0" xfId="0" applyFont="1" applyFill="1" applyAlignment="1">
      <alignment horizontal="center" vertical="center"/>
    </xf>
    <xf numFmtId="0" fontId="19" fillId="36" borderId="0" xfId="0" applyFont="1" applyFill="1" applyAlignment="1">
      <alignment horizontal="center" vertical="center"/>
    </xf>
    <xf numFmtId="164" fontId="0" fillId="35" borderId="0" xfId="0" applyNumberFormat="1" applyFill="1" applyAlignment="1">
      <alignment horizontal="center" vertical="center"/>
    </xf>
    <xf numFmtId="0" fontId="0" fillId="40" borderId="0" xfId="0" applyFill="1"/>
    <xf numFmtId="2" fontId="0" fillId="40" borderId="0" xfId="0" applyNumberFormat="1" applyFill="1"/>
    <xf numFmtId="0" fontId="0" fillId="38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40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17" fillId="39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164" fontId="17" fillId="39" borderId="0" xfId="0" applyNumberFormat="1" applyFon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11" fontId="0" fillId="33" borderId="0" xfId="0" applyNumberFormat="1" applyFill="1" applyAlignment="1">
      <alignment horizontal="center"/>
    </xf>
    <xf numFmtId="11" fontId="0" fillId="34" borderId="0" xfId="0" applyNumberFormat="1" applyFill="1" applyAlignment="1">
      <alignment horizontal="center"/>
    </xf>
    <xf numFmtId="11" fontId="19" fillId="33" borderId="0" xfId="0" applyNumberFormat="1" applyFont="1" applyFill="1" applyAlignment="1">
      <alignment horizontal="center"/>
    </xf>
    <xf numFmtId="11" fontId="0" fillId="36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40" borderId="0" xfId="0" applyNumberFormat="1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19" fillId="36" borderId="0" xfId="0" applyNumberFormat="1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165" fontId="0" fillId="36" borderId="0" xfId="0" applyNumberFormat="1" applyFill="1" applyAlignment="1">
      <alignment horizontal="center"/>
    </xf>
    <xf numFmtId="165" fontId="0" fillId="38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14" fillId="36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9" fillId="36" borderId="0" xfId="0" applyFont="1" applyFill="1" applyAlignment="1">
      <alignment horizontal="center"/>
    </xf>
    <xf numFmtId="164" fontId="14" fillId="35" borderId="0" xfId="0" applyNumberFormat="1" applyFont="1" applyFill="1" applyAlignment="1">
      <alignment horizontal="center"/>
    </xf>
    <xf numFmtId="0" fontId="19" fillId="38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6AFE-53E4-4A77-ADCC-9CCA71AE7BED}">
  <dimension ref="A1:Y1389"/>
  <sheetViews>
    <sheetView tabSelected="1" zoomScaleNormal="100" workbookViewId="0">
      <pane ySplit="2" topLeftCell="A3" activePane="bottomLeft" state="frozen"/>
      <selection pane="bottomLeft" activeCell="O13" sqref="O13"/>
    </sheetView>
  </sheetViews>
  <sheetFormatPr defaultRowHeight="15" x14ac:dyDescent="0.25"/>
  <cols>
    <col min="1" max="1" width="9.140625" style="23"/>
    <col min="2" max="2" width="15.5703125" bestFit="1" customWidth="1"/>
    <col min="5" max="5" width="14.42578125" bestFit="1" customWidth="1"/>
    <col min="8" max="8" width="9.42578125" customWidth="1"/>
    <col min="9" max="9" width="18" bestFit="1" customWidth="1"/>
    <col min="10" max="10" width="12.7109375" style="23" bestFit="1" customWidth="1"/>
    <col min="11" max="11" width="15.5703125" customWidth="1"/>
    <col min="12" max="12" width="9.140625" style="23" customWidth="1"/>
    <col min="13" max="13" width="11.28515625" style="23" customWidth="1"/>
    <col min="14" max="16" width="10" style="23" bestFit="1" customWidth="1"/>
    <col min="17" max="17" width="14.7109375" style="23" bestFit="1" customWidth="1"/>
    <col min="18" max="18" width="14" style="23" bestFit="1" customWidth="1"/>
    <col min="19" max="19" width="13.28515625" bestFit="1" customWidth="1"/>
    <col min="20" max="20" width="8.140625" customWidth="1"/>
    <col min="21" max="21" width="15" style="23" bestFit="1" customWidth="1"/>
    <col min="22" max="22" width="12" style="23" bestFit="1" customWidth="1"/>
    <col min="23" max="23" width="8.140625" customWidth="1"/>
    <col min="24" max="24" width="11.7109375" bestFit="1" customWidth="1"/>
  </cols>
  <sheetData>
    <row r="1" spans="1:22" x14ac:dyDescent="0.25">
      <c r="A1" s="2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3" t="s">
        <v>9</v>
      </c>
      <c r="K1" s="23" t="s">
        <v>2859</v>
      </c>
      <c r="L1" s="23" t="s">
        <v>10</v>
      </c>
      <c r="M1" s="23" t="s">
        <v>964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t="s">
        <v>2960</v>
      </c>
      <c r="T1" t="s">
        <v>16</v>
      </c>
      <c r="U1" s="23" t="s">
        <v>17</v>
      </c>
      <c r="V1" s="23" t="s">
        <v>18</v>
      </c>
    </row>
    <row r="2" spans="1:22" x14ac:dyDescent="0.25">
      <c r="N2" s="23">
        <v>2.0780644000000001</v>
      </c>
      <c r="O2" s="23">
        <v>0.98928740000000004</v>
      </c>
      <c r="P2" s="23">
        <v>0.67359579999999997</v>
      </c>
    </row>
    <row r="3" spans="1:22" x14ac:dyDescent="0.25">
      <c r="A3" s="23">
        <v>0</v>
      </c>
      <c r="B3" t="s">
        <v>3007</v>
      </c>
      <c r="C3">
        <v>1</v>
      </c>
      <c r="D3" t="s">
        <v>3002</v>
      </c>
      <c r="E3" t="s">
        <v>3006</v>
      </c>
      <c r="H3" t="s">
        <v>3002</v>
      </c>
      <c r="I3" t="s">
        <v>3005</v>
      </c>
      <c r="J3" s="23">
        <v>0</v>
      </c>
      <c r="K3" t="s">
        <v>3008</v>
      </c>
      <c r="L3" s="23" t="s">
        <v>24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>
        <v>0</v>
      </c>
      <c r="T3">
        <v>0</v>
      </c>
      <c r="U3" s="23" t="s">
        <v>3003</v>
      </c>
      <c r="V3" s="23" t="s">
        <v>3004</v>
      </c>
    </row>
    <row r="4" spans="1:22" s="6" customFormat="1" x14ac:dyDescent="0.25">
      <c r="A4" s="32">
        <v>1</v>
      </c>
      <c r="B4" s="6" t="s">
        <v>19</v>
      </c>
      <c r="C4" s="6">
        <v>1</v>
      </c>
      <c r="D4" s="6" t="s">
        <v>20</v>
      </c>
      <c r="E4" s="6" t="s">
        <v>21</v>
      </c>
      <c r="F4" s="6">
        <v>1</v>
      </c>
      <c r="G4" s="6">
        <v>1</v>
      </c>
      <c r="H4" s="6" t="s">
        <v>22</v>
      </c>
      <c r="I4" s="6" t="s">
        <v>23</v>
      </c>
      <c r="J4" s="32">
        <v>0</v>
      </c>
      <c r="K4" s="6" t="s">
        <v>19</v>
      </c>
      <c r="L4" s="32" t="s">
        <v>24</v>
      </c>
      <c r="M4" s="32"/>
      <c r="N4" s="32">
        <v>0</v>
      </c>
      <c r="O4" s="32">
        <v>0</v>
      </c>
      <c r="P4" s="32">
        <v>0</v>
      </c>
      <c r="Q4" s="43">
        <v>7.2880000000000003</v>
      </c>
      <c r="R4" s="43">
        <v>0</v>
      </c>
      <c r="U4" s="32"/>
      <c r="V4" s="32" t="s">
        <v>25</v>
      </c>
    </row>
    <row r="5" spans="1:22" x14ac:dyDescent="0.25">
      <c r="A5" s="23">
        <v>1</v>
      </c>
      <c r="B5" t="s">
        <v>26</v>
      </c>
      <c r="C5">
        <v>2</v>
      </c>
      <c r="D5" t="s">
        <v>20</v>
      </c>
      <c r="E5" t="s">
        <v>27</v>
      </c>
      <c r="F5">
        <v>1</v>
      </c>
      <c r="G5">
        <v>1</v>
      </c>
      <c r="H5" t="s">
        <v>28</v>
      </c>
      <c r="I5" t="s">
        <v>29</v>
      </c>
      <c r="J5" s="23">
        <v>0</v>
      </c>
      <c r="K5" t="s">
        <v>30</v>
      </c>
      <c r="L5" s="23" t="s">
        <v>28</v>
      </c>
      <c r="N5" s="23">
        <v>0</v>
      </c>
      <c r="O5" s="23">
        <v>0</v>
      </c>
      <c r="P5" s="23">
        <v>0</v>
      </c>
      <c r="Q5" s="41">
        <v>1.9292</v>
      </c>
      <c r="R5" s="41" t="s">
        <v>31</v>
      </c>
      <c r="V5" s="23" t="s">
        <v>25</v>
      </c>
    </row>
    <row r="6" spans="1:22" s="1" customFormat="1" x14ac:dyDescent="0.25">
      <c r="A6" s="33">
        <v>1</v>
      </c>
      <c r="B6" s="1" t="s">
        <v>26</v>
      </c>
      <c r="C6" s="1">
        <v>2</v>
      </c>
      <c r="D6" s="1" t="s">
        <v>20</v>
      </c>
      <c r="E6" s="1" t="s">
        <v>27</v>
      </c>
      <c r="F6" s="1">
        <v>1</v>
      </c>
      <c r="G6" s="1">
        <v>1</v>
      </c>
      <c r="H6" s="1" t="s">
        <v>32</v>
      </c>
      <c r="I6" s="1" t="s">
        <v>33</v>
      </c>
      <c r="J6" s="33">
        <v>0</v>
      </c>
      <c r="K6" s="1" t="s">
        <v>30</v>
      </c>
      <c r="L6" s="33" t="s">
        <v>432</v>
      </c>
      <c r="M6" s="33"/>
      <c r="N6" s="33">
        <v>1</v>
      </c>
      <c r="O6" s="33">
        <v>0</v>
      </c>
      <c r="P6" s="33">
        <v>0</v>
      </c>
      <c r="Q6" s="51">
        <f>(M6+N6*$N$2+(O6*$O$2)+P6*$P$2)</f>
        <v>2.0780644000000001</v>
      </c>
      <c r="R6" s="51">
        <v>2.2246000000000001</v>
      </c>
      <c r="T6" s="11">
        <f t="shared" ref="T6:T9" si="0">(Q6-R6)/R6*100</f>
        <v>-6.587053852377954</v>
      </c>
      <c r="U6" s="33"/>
      <c r="V6" s="33" t="s">
        <v>25</v>
      </c>
    </row>
    <row r="7" spans="1:22" x14ac:dyDescent="0.25">
      <c r="A7" s="23">
        <v>1</v>
      </c>
      <c r="B7" t="s">
        <v>26</v>
      </c>
      <c r="C7">
        <v>3</v>
      </c>
      <c r="D7" t="s">
        <v>20</v>
      </c>
      <c r="E7" t="s">
        <v>35</v>
      </c>
      <c r="F7">
        <v>1</v>
      </c>
      <c r="G7">
        <v>1</v>
      </c>
      <c r="H7" t="s">
        <v>36</v>
      </c>
      <c r="I7" t="s">
        <v>37</v>
      </c>
      <c r="J7" s="23">
        <v>0</v>
      </c>
      <c r="K7" t="s">
        <v>38</v>
      </c>
      <c r="L7" s="23" t="s">
        <v>34</v>
      </c>
      <c r="M7" s="23">
        <f>$Q$6</f>
        <v>2.0780644000000001</v>
      </c>
      <c r="N7" s="62">
        <v>2</v>
      </c>
      <c r="O7" s="62">
        <v>0</v>
      </c>
      <c r="P7" s="62">
        <v>3</v>
      </c>
      <c r="Q7" s="41">
        <f>(M7+N7*$N$2+(O7*$O$2)+P7*$P$2)</f>
        <v>8.2549805999999997</v>
      </c>
      <c r="R7" s="24">
        <v>8.4819999999999993</v>
      </c>
      <c r="T7" s="10">
        <f t="shared" si="0"/>
        <v>-2.6764843197359074</v>
      </c>
      <c r="V7" s="23" t="s">
        <v>40</v>
      </c>
    </row>
    <row r="8" spans="1:22" x14ac:dyDescent="0.25">
      <c r="A8" s="23">
        <v>1</v>
      </c>
      <c r="B8" t="s">
        <v>26</v>
      </c>
      <c r="C8">
        <v>4</v>
      </c>
      <c r="D8" t="s">
        <v>20</v>
      </c>
      <c r="E8" t="s">
        <v>41</v>
      </c>
      <c r="F8">
        <v>1</v>
      </c>
      <c r="G8">
        <v>1</v>
      </c>
      <c r="H8" t="s">
        <v>42</v>
      </c>
      <c r="I8" t="s">
        <v>43</v>
      </c>
      <c r="J8" s="23">
        <v>0</v>
      </c>
      <c r="K8" t="s">
        <v>98</v>
      </c>
      <c r="L8" s="23" t="s">
        <v>34</v>
      </c>
      <c r="M8" s="23">
        <f>$Q$6</f>
        <v>2.0780644000000001</v>
      </c>
      <c r="N8" s="16">
        <v>1</v>
      </c>
      <c r="O8" s="16">
        <v>0</v>
      </c>
      <c r="P8" s="16">
        <v>2</v>
      </c>
      <c r="Q8" s="41">
        <f>(M8+N8*$N$2+(O8*$O$2)+P8*$P$2)</f>
        <v>5.5033203999999998</v>
      </c>
      <c r="R8" s="24" t="s">
        <v>45</v>
      </c>
      <c r="T8" t="s">
        <v>46</v>
      </c>
      <c r="U8" s="23" t="s">
        <v>47</v>
      </c>
      <c r="V8" s="23" t="s">
        <v>48</v>
      </c>
    </row>
    <row r="9" spans="1:22" x14ac:dyDescent="0.25">
      <c r="A9" s="23">
        <v>1</v>
      </c>
      <c r="C9">
        <v>5</v>
      </c>
      <c r="D9" t="s">
        <v>20</v>
      </c>
      <c r="E9" t="s">
        <v>41</v>
      </c>
      <c r="F9">
        <v>1</v>
      </c>
      <c r="G9">
        <v>2</v>
      </c>
      <c r="H9" t="s">
        <v>49</v>
      </c>
      <c r="I9" t="s">
        <v>50</v>
      </c>
      <c r="J9" s="23">
        <v>0</v>
      </c>
      <c r="K9" t="s">
        <v>44</v>
      </c>
      <c r="L9" s="23" t="s">
        <v>34</v>
      </c>
      <c r="M9" s="23">
        <f>$Q$6</f>
        <v>2.0780644000000001</v>
      </c>
      <c r="N9" s="16">
        <v>3</v>
      </c>
      <c r="O9" s="16">
        <v>0</v>
      </c>
      <c r="P9" s="16">
        <v>3</v>
      </c>
      <c r="Q9" s="41">
        <f>(M9+N9*$N$2+(O9*$O$2)+P9*$P$2)</f>
        <v>10.333045</v>
      </c>
      <c r="R9" s="41">
        <v>6.6829999999999998</v>
      </c>
      <c r="S9">
        <v>-5.1769999999999996</v>
      </c>
      <c r="T9" s="10">
        <f t="shared" si="0"/>
        <v>54.616863683974273</v>
      </c>
      <c r="U9" s="23" t="s">
        <v>51</v>
      </c>
      <c r="V9" s="46">
        <v>8.6E-23</v>
      </c>
    </row>
    <row r="10" spans="1:22" x14ac:dyDescent="0.25">
      <c r="A10" s="23">
        <v>1</v>
      </c>
      <c r="C10">
        <v>6</v>
      </c>
      <c r="D10" t="s">
        <v>20</v>
      </c>
      <c r="E10" t="s">
        <v>41</v>
      </c>
      <c r="F10">
        <v>1</v>
      </c>
      <c r="G10">
        <v>2</v>
      </c>
      <c r="H10" t="s">
        <v>52</v>
      </c>
      <c r="I10" t="s">
        <v>53</v>
      </c>
      <c r="J10" s="23">
        <v>0</v>
      </c>
      <c r="K10" s="17" t="s">
        <v>98</v>
      </c>
      <c r="L10" s="23" t="s">
        <v>28</v>
      </c>
      <c r="N10" s="23">
        <v>1</v>
      </c>
      <c r="O10" s="23">
        <v>0</v>
      </c>
      <c r="P10" s="23">
        <v>4</v>
      </c>
      <c r="Q10" s="41">
        <f>(M10+N10*$N$2+(O10*$O$2)+P10*$P$2)</f>
        <v>4.7724475999999996</v>
      </c>
      <c r="R10" s="41"/>
      <c r="V10" s="46">
        <v>2.9999999999999999E-22</v>
      </c>
    </row>
    <row r="11" spans="1:22" x14ac:dyDescent="0.25">
      <c r="A11" s="23">
        <v>1</v>
      </c>
      <c r="C11">
        <v>7</v>
      </c>
      <c r="D11" t="s">
        <v>20</v>
      </c>
      <c r="E11" t="s">
        <v>41</v>
      </c>
      <c r="F11">
        <v>1</v>
      </c>
      <c r="G11">
        <v>2</v>
      </c>
      <c r="H11" t="s">
        <v>54</v>
      </c>
      <c r="I11" t="s">
        <v>55</v>
      </c>
      <c r="J11" s="23">
        <v>0</v>
      </c>
      <c r="K11" t="s">
        <v>44</v>
      </c>
      <c r="L11" s="23" t="s">
        <v>39</v>
      </c>
      <c r="N11" s="23">
        <v>1</v>
      </c>
      <c r="O11" s="23">
        <v>0</v>
      </c>
      <c r="P11" s="23">
        <v>5</v>
      </c>
      <c r="Q11" s="41">
        <f>(M11+N11*$N$2+(O11*$O$2)+P11*$P$2)</f>
        <v>5.4460434000000006</v>
      </c>
      <c r="R11" s="41"/>
      <c r="V11" s="46">
        <v>2.0000000000000001E-22</v>
      </c>
    </row>
    <row r="12" spans="1:22" x14ac:dyDescent="0.25">
      <c r="A12" s="23">
        <v>1</v>
      </c>
      <c r="C12">
        <v>8</v>
      </c>
      <c r="D12" t="s">
        <v>20</v>
      </c>
      <c r="E12" t="s">
        <v>41</v>
      </c>
      <c r="F12">
        <v>1</v>
      </c>
      <c r="G12">
        <v>2</v>
      </c>
      <c r="H12" t="s">
        <v>56</v>
      </c>
      <c r="I12" t="s">
        <v>57</v>
      </c>
      <c r="J12" s="23">
        <v>0</v>
      </c>
      <c r="K12" t="s">
        <v>44</v>
      </c>
      <c r="L12" s="23" t="s">
        <v>34</v>
      </c>
      <c r="N12" s="23">
        <v>1</v>
      </c>
      <c r="O12" s="23">
        <v>0</v>
      </c>
      <c r="P12" s="23">
        <v>6</v>
      </c>
      <c r="Q12" s="41">
        <f>(M12+N12*$N$2+(O12*$O$2)+P12*$P$2)</f>
        <v>6.1196391999999999</v>
      </c>
      <c r="R12" s="41"/>
      <c r="V12" s="46">
        <v>2.0000000000000001E-22</v>
      </c>
    </row>
    <row r="13" spans="1:22" x14ac:dyDescent="0.25">
      <c r="A13" s="23">
        <v>1</v>
      </c>
      <c r="C13">
        <v>9</v>
      </c>
      <c r="D13" t="s">
        <v>20</v>
      </c>
      <c r="E13" t="s">
        <v>41</v>
      </c>
      <c r="F13">
        <v>1</v>
      </c>
      <c r="G13">
        <v>2</v>
      </c>
      <c r="H13" t="s">
        <v>59</v>
      </c>
      <c r="I13" t="s">
        <v>60</v>
      </c>
      <c r="J13" s="23">
        <v>0</v>
      </c>
      <c r="K13" t="s">
        <v>58</v>
      </c>
    </row>
    <row r="14" spans="1:22" s="30" customFormat="1" x14ac:dyDescent="0.25">
      <c r="A14" s="34">
        <v>2</v>
      </c>
      <c r="B14" s="30" t="s">
        <v>26</v>
      </c>
      <c r="C14" s="30">
        <v>3</v>
      </c>
      <c r="D14" s="30" t="s">
        <v>61</v>
      </c>
      <c r="E14" s="30" t="s">
        <v>3001</v>
      </c>
      <c r="F14" s="30">
        <v>1</v>
      </c>
      <c r="G14" s="30">
        <v>1</v>
      </c>
      <c r="H14" s="30" t="s">
        <v>63</v>
      </c>
      <c r="I14" s="30" t="s">
        <v>64</v>
      </c>
      <c r="J14" s="34">
        <v>0</v>
      </c>
      <c r="K14" s="30" t="s">
        <v>38</v>
      </c>
      <c r="L14" s="34" t="s">
        <v>34</v>
      </c>
      <c r="M14" s="34">
        <f>$Q$6</f>
        <v>2.0780644000000001</v>
      </c>
      <c r="N14" s="34">
        <v>2</v>
      </c>
      <c r="O14" s="34">
        <v>0</v>
      </c>
      <c r="P14" s="34">
        <v>2</v>
      </c>
      <c r="Q14" s="52">
        <f>(M14+N14*$N$2+(O14*$O$2)+P14*$P$2)</f>
        <v>7.5813848000000004</v>
      </c>
      <c r="R14" s="52">
        <v>7.718</v>
      </c>
      <c r="T14" s="31">
        <f>(Q14-R14)/R14*100</f>
        <v>-1.7700855143819589</v>
      </c>
      <c r="U14" s="34" t="s">
        <v>3009</v>
      </c>
      <c r="V14" s="34" t="s">
        <v>25</v>
      </c>
    </row>
    <row r="15" spans="1:22" x14ac:dyDescent="0.25">
      <c r="A15" s="23">
        <v>2</v>
      </c>
      <c r="C15">
        <v>4</v>
      </c>
      <c r="D15" t="s">
        <v>61</v>
      </c>
      <c r="E15" t="s">
        <v>62</v>
      </c>
      <c r="F15">
        <v>1</v>
      </c>
      <c r="G15">
        <v>1</v>
      </c>
      <c r="H15" t="s">
        <v>65</v>
      </c>
      <c r="I15" t="s">
        <v>66</v>
      </c>
      <c r="J15" s="23">
        <v>1</v>
      </c>
      <c r="K15" t="s">
        <v>30</v>
      </c>
      <c r="L15" s="23" t="s">
        <v>34</v>
      </c>
      <c r="M15" s="23" t="s">
        <v>31</v>
      </c>
      <c r="N15" s="23">
        <v>0</v>
      </c>
      <c r="O15" s="23">
        <v>0</v>
      </c>
      <c r="P15" s="23">
        <v>0</v>
      </c>
      <c r="Q15" s="41">
        <v>24.458400000000001</v>
      </c>
      <c r="R15" s="41" t="s">
        <v>31</v>
      </c>
      <c r="T15" s="10"/>
      <c r="V15" s="23" t="s">
        <v>25</v>
      </c>
    </row>
    <row r="16" spans="1:22" s="6" customFormat="1" x14ac:dyDescent="0.25">
      <c r="A16" s="32">
        <v>2</v>
      </c>
      <c r="B16" s="6" t="s">
        <v>19</v>
      </c>
      <c r="C16" s="6">
        <v>4</v>
      </c>
      <c r="D16" s="6" t="s">
        <v>61</v>
      </c>
      <c r="E16" s="6" t="s">
        <v>67</v>
      </c>
      <c r="F16" s="6">
        <v>1</v>
      </c>
      <c r="G16" s="6">
        <v>1</v>
      </c>
      <c r="H16" s="6" t="s">
        <v>68</v>
      </c>
      <c r="I16" s="6" t="s">
        <v>429</v>
      </c>
      <c r="J16" s="32">
        <v>1</v>
      </c>
      <c r="K16" s="6" t="s">
        <v>69</v>
      </c>
      <c r="L16" s="32" t="s">
        <v>34</v>
      </c>
      <c r="M16" s="32">
        <f>$Q$6</f>
        <v>2.0780644000000001</v>
      </c>
      <c r="N16" s="32">
        <v>7</v>
      </c>
      <c r="O16" s="32">
        <v>7</v>
      </c>
      <c r="P16" s="32">
        <v>7</v>
      </c>
      <c r="Q16" s="43">
        <f>(M16+N16*$N$2+(O16*$O$2)+P16*$P$2)</f>
        <v>28.264697600000002</v>
      </c>
      <c r="R16" s="43">
        <v>28.295999999999999</v>
      </c>
      <c r="T16" s="15">
        <f>(Q16-R16)/R16*100</f>
        <v>-0.11062482329657101</v>
      </c>
      <c r="U16" s="32"/>
      <c r="V16" s="32" t="s">
        <v>25</v>
      </c>
    </row>
    <row r="17" spans="1:22" x14ac:dyDescent="0.25">
      <c r="A17" s="23">
        <v>2</v>
      </c>
      <c r="C17">
        <v>5</v>
      </c>
      <c r="D17" t="s">
        <v>61</v>
      </c>
      <c r="E17" t="s">
        <v>62</v>
      </c>
      <c r="F17">
        <v>1</v>
      </c>
      <c r="G17">
        <v>2</v>
      </c>
      <c r="H17" t="s">
        <v>70</v>
      </c>
      <c r="I17" t="s">
        <v>71</v>
      </c>
      <c r="J17" s="23">
        <v>1</v>
      </c>
      <c r="K17" t="s">
        <v>72</v>
      </c>
      <c r="L17" s="23" t="s">
        <v>65</v>
      </c>
      <c r="M17" s="23">
        <f>$Q$6</f>
        <v>2.0780644000000001</v>
      </c>
      <c r="N17" s="16">
        <v>7</v>
      </c>
      <c r="O17" s="16">
        <v>7</v>
      </c>
      <c r="P17" s="16">
        <v>7</v>
      </c>
      <c r="Q17" s="41">
        <f>(M17+N17*$N$2+(O17*$O$2)+P17*$P$2)</f>
        <v>28.264697600000002</v>
      </c>
      <c r="R17" s="41">
        <v>27.56</v>
      </c>
      <c r="S17">
        <v>-0.79800000000000004</v>
      </c>
      <c r="T17" s="10">
        <f t="shared" ref="T17:T22" si="1">(Q17-R17)/R17*100</f>
        <v>2.5569579100145243</v>
      </c>
      <c r="V17" s="46">
        <v>6.0200000000000001E-22</v>
      </c>
    </row>
    <row r="18" spans="1:22" x14ac:dyDescent="0.25">
      <c r="A18" s="23">
        <v>2</v>
      </c>
      <c r="C18">
        <v>6</v>
      </c>
      <c r="D18" t="s">
        <v>61</v>
      </c>
      <c r="E18" t="s">
        <v>62</v>
      </c>
      <c r="F18">
        <v>2</v>
      </c>
      <c r="G18">
        <v>2</v>
      </c>
      <c r="H18" t="s">
        <v>73</v>
      </c>
      <c r="I18" t="s">
        <v>74</v>
      </c>
      <c r="J18" s="23">
        <v>1</v>
      </c>
      <c r="K18" t="s">
        <v>75</v>
      </c>
      <c r="L18" s="23" t="s">
        <v>65</v>
      </c>
      <c r="M18" s="23">
        <f>$Q$15</f>
        <v>24.458400000000001</v>
      </c>
      <c r="N18" s="16">
        <v>2</v>
      </c>
      <c r="O18" s="16">
        <v>0</v>
      </c>
      <c r="P18" s="16">
        <v>2</v>
      </c>
      <c r="Q18" s="41">
        <f>(M18+N18*$N$2+(O18*$O$2)+P18*$P$2)</f>
        <v>29.961720400000001</v>
      </c>
      <c r="R18" s="41">
        <v>29.268999999999998</v>
      </c>
      <c r="T18" s="10">
        <f t="shared" si="1"/>
        <v>2.3667375038436655</v>
      </c>
      <c r="V18" s="23">
        <v>0.80669999999999997</v>
      </c>
    </row>
    <row r="19" spans="1:22" x14ac:dyDescent="0.25">
      <c r="A19" s="23">
        <v>2</v>
      </c>
      <c r="C19">
        <v>7</v>
      </c>
      <c r="D19" t="s">
        <v>61</v>
      </c>
      <c r="E19" t="s">
        <v>62</v>
      </c>
      <c r="F19">
        <v>1</v>
      </c>
      <c r="G19">
        <v>2</v>
      </c>
      <c r="H19" t="s">
        <v>76</v>
      </c>
      <c r="I19" t="s">
        <v>77</v>
      </c>
      <c r="J19" s="23">
        <v>1</v>
      </c>
      <c r="K19" t="s">
        <v>75</v>
      </c>
      <c r="L19" s="23" t="s">
        <v>65</v>
      </c>
      <c r="M19" s="23">
        <f>$Q$15</f>
        <v>24.458400000000001</v>
      </c>
      <c r="N19" s="23">
        <v>1</v>
      </c>
      <c r="O19" s="23">
        <v>0</v>
      </c>
      <c r="P19" s="23">
        <v>3</v>
      </c>
      <c r="Q19" s="41">
        <f>(M19+N19*$N$2+(O19*$O$2)+P19*$P$2)</f>
        <v>28.5572518</v>
      </c>
      <c r="R19" s="41">
        <v>28.86</v>
      </c>
      <c r="T19" s="10">
        <f t="shared" si="1"/>
        <v>-1.0490235620235617</v>
      </c>
      <c r="V19" s="46">
        <v>2.4999999999999999E-21</v>
      </c>
    </row>
    <row r="20" spans="1:22" x14ac:dyDescent="0.25">
      <c r="A20" s="23">
        <v>2</v>
      </c>
      <c r="C20">
        <v>8</v>
      </c>
      <c r="D20" t="s">
        <v>61</v>
      </c>
      <c r="E20" t="s">
        <v>62</v>
      </c>
      <c r="F20">
        <v>1</v>
      </c>
      <c r="G20">
        <v>2</v>
      </c>
      <c r="H20" t="s">
        <v>78</v>
      </c>
      <c r="I20" t="s">
        <v>425</v>
      </c>
      <c r="J20" s="23">
        <v>1</v>
      </c>
      <c r="K20" t="s">
        <v>75</v>
      </c>
      <c r="L20" s="23" t="s">
        <v>65</v>
      </c>
      <c r="M20" s="23">
        <f t="shared" ref="M20:M22" si="2">$Q$15</f>
        <v>24.458400000000001</v>
      </c>
      <c r="N20" s="16">
        <v>2</v>
      </c>
      <c r="O20" s="16">
        <v>0</v>
      </c>
      <c r="P20" s="16">
        <v>4</v>
      </c>
      <c r="Q20" s="41">
        <f>(M20+N20*$N$2+(O20*$O$2)+P20*$P$2)</f>
        <v>31.308912000000003</v>
      </c>
      <c r="R20" s="24" t="s">
        <v>433</v>
      </c>
      <c r="T20" s="10" t="s">
        <v>46</v>
      </c>
      <c r="V20" s="23">
        <v>0.11899999999999999</v>
      </c>
    </row>
    <row r="21" spans="1:22" x14ac:dyDescent="0.25">
      <c r="A21" s="23">
        <v>2</v>
      </c>
      <c r="C21">
        <v>9</v>
      </c>
      <c r="D21" t="s">
        <v>61</v>
      </c>
      <c r="E21" t="s">
        <v>62</v>
      </c>
      <c r="F21">
        <v>1</v>
      </c>
      <c r="G21">
        <v>2</v>
      </c>
      <c r="H21" t="s">
        <v>79</v>
      </c>
      <c r="I21" t="s">
        <v>426</v>
      </c>
      <c r="J21" s="23">
        <v>1</v>
      </c>
      <c r="K21" t="s">
        <v>44</v>
      </c>
      <c r="L21" s="23" t="s">
        <v>65</v>
      </c>
      <c r="M21" s="23">
        <f t="shared" si="2"/>
        <v>24.458400000000001</v>
      </c>
      <c r="N21" s="16">
        <v>1</v>
      </c>
      <c r="O21" s="16">
        <v>0</v>
      </c>
      <c r="P21" s="16">
        <v>5</v>
      </c>
      <c r="Q21" s="41">
        <f>(M21+N21*$N$2+(O21*$O$2)+P21*$P$2)</f>
        <v>29.904443399999998</v>
      </c>
      <c r="R21" s="24">
        <v>30.138169000000001</v>
      </c>
      <c r="T21" s="10">
        <f t="shared" si="1"/>
        <v>-0.77551360203734743</v>
      </c>
      <c r="V21" s="46">
        <v>2.4999999999999999E-21</v>
      </c>
    </row>
    <row r="22" spans="1:22" x14ac:dyDescent="0.25">
      <c r="A22" s="23">
        <v>2</v>
      </c>
      <c r="C22">
        <v>10</v>
      </c>
      <c r="D22" t="s">
        <v>61</v>
      </c>
      <c r="E22" t="s">
        <v>62</v>
      </c>
      <c r="F22">
        <v>1</v>
      </c>
      <c r="G22">
        <v>2</v>
      </c>
      <c r="H22" t="s">
        <v>80</v>
      </c>
      <c r="I22" t="s">
        <v>427</v>
      </c>
      <c r="J22" s="23">
        <v>1</v>
      </c>
      <c r="K22" t="s">
        <v>44</v>
      </c>
      <c r="L22" s="23" t="s">
        <v>65</v>
      </c>
      <c r="M22" s="23">
        <f t="shared" si="2"/>
        <v>24.458400000000001</v>
      </c>
      <c r="N22" s="16">
        <v>1</v>
      </c>
      <c r="O22" s="16">
        <v>0</v>
      </c>
      <c r="P22" s="16">
        <v>4</v>
      </c>
      <c r="Q22" s="41">
        <f>(M22+N22*$N$2+(O22*$O$2)+P22*$P$2)</f>
        <v>29.230847600000001</v>
      </c>
      <c r="R22" s="24">
        <v>29.59</v>
      </c>
      <c r="T22" s="10">
        <f t="shared" si="1"/>
        <v>-1.2137627576884058</v>
      </c>
      <c r="V22" s="46">
        <v>2.6E-22</v>
      </c>
    </row>
    <row r="23" spans="1:22" x14ac:dyDescent="0.25">
      <c r="A23" s="23">
        <v>2</v>
      </c>
      <c r="C23">
        <v>11</v>
      </c>
      <c r="D23" t="s">
        <v>61</v>
      </c>
      <c r="E23" t="s">
        <v>62</v>
      </c>
      <c r="F23">
        <v>1</v>
      </c>
      <c r="G23">
        <v>2</v>
      </c>
      <c r="H23" t="s">
        <v>81</v>
      </c>
      <c r="I23" t="s">
        <v>428</v>
      </c>
      <c r="J23" s="23">
        <v>1</v>
      </c>
      <c r="K23" t="s">
        <v>58</v>
      </c>
      <c r="L23" s="23" t="s">
        <v>65</v>
      </c>
    </row>
    <row r="24" spans="1:22" x14ac:dyDescent="0.25">
      <c r="A24" s="23">
        <v>3</v>
      </c>
      <c r="C24">
        <v>3</v>
      </c>
      <c r="D24" t="s">
        <v>82</v>
      </c>
      <c r="E24" t="s">
        <v>83</v>
      </c>
      <c r="F24">
        <v>1</v>
      </c>
      <c r="G24">
        <v>1</v>
      </c>
      <c r="H24" t="s">
        <v>84</v>
      </c>
      <c r="I24" t="s">
        <v>85</v>
      </c>
      <c r="J24" s="23">
        <v>0</v>
      </c>
      <c r="K24" t="s">
        <v>58</v>
      </c>
      <c r="L24" s="23" t="s">
        <v>21</v>
      </c>
      <c r="U24" s="23" t="s">
        <v>87</v>
      </c>
    </row>
    <row r="25" spans="1:22" x14ac:dyDescent="0.25">
      <c r="A25" s="23">
        <v>3</v>
      </c>
      <c r="C25">
        <v>4</v>
      </c>
      <c r="D25" t="s">
        <v>82</v>
      </c>
      <c r="E25" t="s">
        <v>83</v>
      </c>
      <c r="F25">
        <v>2</v>
      </c>
      <c r="G25">
        <v>1</v>
      </c>
      <c r="H25" t="s">
        <v>88</v>
      </c>
      <c r="I25" t="s">
        <v>89</v>
      </c>
      <c r="J25" s="23">
        <v>0</v>
      </c>
      <c r="K25" t="s">
        <v>90</v>
      </c>
      <c r="L25" s="23" t="s">
        <v>34</v>
      </c>
      <c r="N25" s="23">
        <v>1</v>
      </c>
      <c r="O25" s="23">
        <v>2</v>
      </c>
      <c r="P25" s="23">
        <v>1</v>
      </c>
      <c r="Q25" s="41">
        <f>(M25+N25*$N$2+(O25*$O$2)+P25*$P$2)</f>
        <v>4.7302350000000004</v>
      </c>
      <c r="R25" s="24">
        <v>4.6180000000000003</v>
      </c>
      <c r="T25" s="10">
        <f>(Q25-R25)/R25*100</f>
        <v>2.430381117366827</v>
      </c>
      <c r="U25" s="23" t="s">
        <v>91</v>
      </c>
      <c r="V25" s="46">
        <v>9.0999999999999999E-23</v>
      </c>
    </row>
    <row r="26" spans="1:22" x14ac:dyDescent="0.25">
      <c r="A26" s="23">
        <v>3</v>
      </c>
      <c r="C26">
        <v>5</v>
      </c>
      <c r="D26" t="s">
        <v>82</v>
      </c>
      <c r="E26" t="s">
        <v>83</v>
      </c>
      <c r="F26">
        <v>2</v>
      </c>
      <c r="G26">
        <v>2</v>
      </c>
      <c r="H26" t="s">
        <v>92</v>
      </c>
      <c r="I26" t="s">
        <v>406</v>
      </c>
      <c r="J26" s="23">
        <v>1</v>
      </c>
      <c r="K26" t="s">
        <v>72</v>
      </c>
      <c r="L26" s="23" t="s">
        <v>34</v>
      </c>
      <c r="M26" s="23">
        <f>$Q$7</f>
        <v>8.2549805999999997</v>
      </c>
      <c r="N26" s="23">
        <v>4</v>
      </c>
      <c r="O26" s="23">
        <v>6</v>
      </c>
      <c r="P26" s="23">
        <v>5</v>
      </c>
      <c r="Q26" s="41">
        <f>($M26+N26*$N$2+(O26*$O$2)+P26*$P$2)</f>
        <v>25.870941599999995</v>
      </c>
      <c r="R26" s="41">
        <v>26.329550000000001</v>
      </c>
      <c r="T26" s="10">
        <f>(Q26-R26)/R26*100</f>
        <v>-1.7418011321880029</v>
      </c>
      <c r="V26" s="46">
        <v>3.7E-22</v>
      </c>
    </row>
    <row r="27" spans="1:22" x14ac:dyDescent="0.25">
      <c r="A27" s="23">
        <v>3</v>
      </c>
      <c r="B27" t="s">
        <v>19</v>
      </c>
      <c r="C27">
        <v>6</v>
      </c>
      <c r="D27" t="s">
        <v>82</v>
      </c>
      <c r="E27" t="s">
        <v>83</v>
      </c>
      <c r="F27">
        <v>2</v>
      </c>
      <c r="G27">
        <v>2</v>
      </c>
      <c r="H27" t="s">
        <v>93</v>
      </c>
      <c r="I27" t="s">
        <v>407</v>
      </c>
      <c r="J27" s="23">
        <v>1</v>
      </c>
      <c r="K27" t="s">
        <v>94</v>
      </c>
      <c r="L27" s="23" t="s">
        <v>34</v>
      </c>
      <c r="N27" s="23">
        <v>9</v>
      </c>
      <c r="O27" s="23">
        <v>4</v>
      </c>
      <c r="P27" s="23">
        <v>11</v>
      </c>
      <c r="Q27" s="41">
        <f>($M27+N27*$N$2+(O27*$O$2)+P27*$P$2)</f>
        <v>30.069282999999999</v>
      </c>
      <c r="R27" s="41">
        <v>31.995000000000001</v>
      </c>
      <c r="T27" s="10">
        <f t="shared" ref="T27:T32" si="3">(Q27-R27)/R27*100</f>
        <v>-6.0188060634474212</v>
      </c>
      <c r="V27" s="23" t="s">
        <v>25</v>
      </c>
    </row>
    <row r="28" spans="1:22" x14ac:dyDescent="0.25">
      <c r="A28" s="23">
        <v>3</v>
      </c>
      <c r="C28">
        <v>7</v>
      </c>
      <c r="D28" t="s">
        <v>82</v>
      </c>
      <c r="E28" t="s">
        <v>83</v>
      </c>
      <c r="F28">
        <v>2</v>
      </c>
      <c r="G28">
        <v>2</v>
      </c>
      <c r="H28" t="s">
        <v>95</v>
      </c>
      <c r="I28" t="s">
        <v>415</v>
      </c>
      <c r="J28" s="23">
        <v>1</v>
      </c>
      <c r="K28" s="17" t="s">
        <v>98</v>
      </c>
      <c r="L28" s="23" t="s">
        <v>34</v>
      </c>
      <c r="N28" s="23">
        <v>12</v>
      </c>
      <c r="O28" s="23">
        <v>4</v>
      </c>
      <c r="P28" s="23">
        <v>12</v>
      </c>
      <c r="Q28" s="41">
        <f>($M28+N28*$N$2+(O28*$O$2)+P28*$P$2)</f>
        <v>36.977072</v>
      </c>
      <c r="R28" s="41">
        <v>39.244999999999997</v>
      </c>
      <c r="T28" s="10">
        <f t="shared" si="3"/>
        <v>-5.7788966747356296</v>
      </c>
      <c r="V28" s="23" t="s">
        <v>25</v>
      </c>
    </row>
    <row r="29" spans="1:22" x14ac:dyDescent="0.25">
      <c r="A29" s="23">
        <v>3</v>
      </c>
      <c r="C29">
        <v>8</v>
      </c>
      <c r="D29" t="s">
        <v>82</v>
      </c>
      <c r="E29" t="s">
        <v>83</v>
      </c>
      <c r="F29">
        <v>2</v>
      </c>
      <c r="G29">
        <v>2</v>
      </c>
      <c r="H29" t="s">
        <v>96</v>
      </c>
      <c r="I29" t="s">
        <v>408</v>
      </c>
      <c r="J29" s="23">
        <v>1</v>
      </c>
      <c r="K29" t="s">
        <v>75</v>
      </c>
      <c r="L29" s="23" t="s">
        <v>34</v>
      </c>
      <c r="N29" s="23">
        <v>12</v>
      </c>
      <c r="O29" s="23">
        <v>4</v>
      </c>
      <c r="P29" s="23">
        <v>15</v>
      </c>
      <c r="Q29" s="41">
        <f>($M29+N29*$N$2+(O29*$O$2)+P29*$P$2)</f>
        <v>38.997859400000003</v>
      </c>
      <c r="R29" s="41">
        <v>41.277000000000001</v>
      </c>
      <c r="T29" s="10">
        <f t="shared" si="3"/>
        <v>-5.5215752113767911</v>
      </c>
      <c r="V29" s="23">
        <v>0.83899999999999997</v>
      </c>
    </row>
    <row r="30" spans="1:22" x14ac:dyDescent="0.25">
      <c r="A30" s="23">
        <v>3</v>
      </c>
      <c r="C30">
        <v>9</v>
      </c>
      <c r="D30" t="s">
        <v>82</v>
      </c>
      <c r="E30" t="s">
        <v>83</v>
      </c>
      <c r="F30">
        <v>2</v>
      </c>
      <c r="G30">
        <v>2</v>
      </c>
      <c r="H30" t="s">
        <v>97</v>
      </c>
      <c r="I30" t="s">
        <v>409</v>
      </c>
      <c r="J30" s="23">
        <v>1</v>
      </c>
      <c r="K30" t="s">
        <v>75</v>
      </c>
      <c r="L30" s="23" t="s">
        <v>34</v>
      </c>
      <c r="N30" s="23">
        <v>13</v>
      </c>
      <c r="O30" s="23">
        <v>4</v>
      </c>
      <c r="P30" s="23">
        <v>18</v>
      </c>
      <c r="Q30" s="41">
        <f>($M30+N30*$N$2+(O30*$O$2)+P30*$P$2)</f>
        <v>43.096711200000001</v>
      </c>
      <c r="R30" s="41">
        <v>45.34</v>
      </c>
      <c r="T30" s="10">
        <f t="shared" si="3"/>
        <v>-4.9477035730039738</v>
      </c>
      <c r="V30" s="23">
        <v>0.1782</v>
      </c>
    </row>
    <row r="31" spans="1:22" x14ac:dyDescent="0.25">
      <c r="A31" s="23">
        <v>3</v>
      </c>
      <c r="C31">
        <v>10</v>
      </c>
      <c r="D31" t="s">
        <v>82</v>
      </c>
      <c r="E31" t="s">
        <v>83</v>
      </c>
      <c r="F31">
        <v>2</v>
      </c>
      <c r="G31">
        <v>2</v>
      </c>
      <c r="H31" t="s">
        <v>99</v>
      </c>
      <c r="I31" t="s">
        <v>410</v>
      </c>
      <c r="J31" s="23">
        <v>1</v>
      </c>
      <c r="K31" t="s">
        <v>75</v>
      </c>
      <c r="L31" s="23" t="s">
        <v>34</v>
      </c>
      <c r="N31" s="23">
        <v>13</v>
      </c>
      <c r="O31" s="23">
        <v>4</v>
      </c>
      <c r="P31" s="23">
        <v>18</v>
      </c>
      <c r="Q31" s="41">
        <f>($M31+N31*$N$2+(O31*$O$2)+P31*$P$2)</f>
        <v>43.096711200000001</v>
      </c>
      <c r="R31" s="41">
        <v>45.31</v>
      </c>
      <c r="S31">
        <f>R30-R31</f>
        <v>3.0000000000001137E-2</v>
      </c>
      <c r="T31" s="10">
        <f t="shared" si="3"/>
        <v>-4.8847689251820805</v>
      </c>
      <c r="V31" s="46">
        <v>1.9999999999999998E-21</v>
      </c>
    </row>
    <row r="32" spans="1:22" x14ac:dyDescent="0.25">
      <c r="A32" s="23">
        <v>3</v>
      </c>
      <c r="C32">
        <v>11</v>
      </c>
      <c r="D32" t="s">
        <v>82</v>
      </c>
      <c r="E32" t="s">
        <v>83</v>
      </c>
      <c r="F32">
        <v>2</v>
      </c>
      <c r="G32">
        <v>2</v>
      </c>
      <c r="H32" t="s">
        <v>100</v>
      </c>
      <c r="I32" t="s">
        <v>411</v>
      </c>
      <c r="J32" s="23">
        <v>1</v>
      </c>
      <c r="K32" t="s">
        <v>75</v>
      </c>
      <c r="L32" s="23" t="s">
        <v>34</v>
      </c>
      <c r="N32" s="23">
        <v>13</v>
      </c>
      <c r="O32" s="23">
        <v>4</v>
      </c>
      <c r="P32" s="23">
        <v>18</v>
      </c>
      <c r="Q32" s="41">
        <f>($M32+N32*$N$2+(O32*$O$2)+P32*$P$2)</f>
        <v>43.096711200000001</v>
      </c>
      <c r="R32" s="41">
        <v>45.71</v>
      </c>
      <c r="S32">
        <f>R31-R32</f>
        <v>-0.39999999999999858</v>
      </c>
      <c r="T32" s="10">
        <f t="shared" si="3"/>
        <v>-5.7171052286151811</v>
      </c>
      <c r="V32" s="23">
        <v>8.7500000000000008E-3</v>
      </c>
    </row>
    <row r="33" spans="1:22" x14ac:dyDescent="0.25">
      <c r="A33" s="23">
        <v>3</v>
      </c>
      <c r="C33">
        <v>12</v>
      </c>
      <c r="D33" t="s">
        <v>82</v>
      </c>
      <c r="E33" t="s">
        <v>83</v>
      </c>
      <c r="F33">
        <v>2</v>
      </c>
      <c r="G33">
        <v>2</v>
      </c>
      <c r="H33" t="s">
        <v>101</v>
      </c>
      <c r="I33" t="s">
        <v>412</v>
      </c>
      <c r="J33" s="23">
        <v>1</v>
      </c>
      <c r="K33" t="s">
        <v>72</v>
      </c>
      <c r="L33" s="23" t="s">
        <v>34</v>
      </c>
      <c r="N33" s="23">
        <v>13</v>
      </c>
      <c r="O33" s="23">
        <v>4</v>
      </c>
      <c r="P33" s="23">
        <v>18</v>
      </c>
      <c r="Q33" s="41">
        <f>($M33+N33*$N$2+(O33*$O$2)+P33*$P$2)</f>
        <v>43.096711200000001</v>
      </c>
      <c r="R33" s="41" t="s">
        <v>102</v>
      </c>
    </row>
    <row r="34" spans="1:22" x14ac:dyDescent="0.25">
      <c r="A34" s="23">
        <v>3</v>
      </c>
      <c r="C34">
        <v>13</v>
      </c>
      <c r="D34" t="s">
        <v>82</v>
      </c>
      <c r="E34" t="s">
        <v>83</v>
      </c>
      <c r="F34">
        <v>2</v>
      </c>
      <c r="G34">
        <v>2</v>
      </c>
      <c r="H34" t="s">
        <v>103</v>
      </c>
      <c r="I34" t="s">
        <v>413</v>
      </c>
      <c r="J34" s="23">
        <v>1</v>
      </c>
      <c r="K34" t="s">
        <v>58</v>
      </c>
      <c r="L34" s="23" t="s">
        <v>34</v>
      </c>
    </row>
    <row r="35" spans="1:22" x14ac:dyDescent="0.25">
      <c r="A35" s="23">
        <v>3</v>
      </c>
      <c r="C35">
        <v>14</v>
      </c>
      <c r="D35" t="s">
        <v>82</v>
      </c>
      <c r="E35" t="s">
        <v>83</v>
      </c>
      <c r="F35">
        <v>2</v>
      </c>
      <c r="G35">
        <v>2</v>
      </c>
      <c r="H35" t="s">
        <v>104</v>
      </c>
      <c r="I35" t="s">
        <v>414</v>
      </c>
      <c r="J35" s="23">
        <v>1</v>
      </c>
      <c r="K35" t="s">
        <v>58</v>
      </c>
      <c r="L35" s="23" t="s">
        <v>34</v>
      </c>
    </row>
    <row r="36" spans="1:22" x14ac:dyDescent="0.25">
      <c r="A36" s="23">
        <v>4</v>
      </c>
      <c r="C36">
        <v>4</v>
      </c>
      <c r="D36" t="s">
        <v>105</v>
      </c>
      <c r="E36" t="s">
        <v>106</v>
      </c>
      <c r="F36">
        <v>2</v>
      </c>
      <c r="G36">
        <v>1</v>
      </c>
      <c r="H36" t="s">
        <v>107</v>
      </c>
      <c r="I36" t="s">
        <v>108</v>
      </c>
      <c r="J36" s="23">
        <v>0</v>
      </c>
      <c r="K36" t="s">
        <v>58</v>
      </c>
      <c r="L36" s="23" t="s">
        <v>21</v>
      </c>
    </row>
    <row r="37" spans="1:22" x14ac:dyDescent="0.25">
      <c r="A37" s="23">
        <v>4</v>
      </c>
      <c r="C37">
        <v>5</v>
      </c>
      <c r="D37" t="s">
        <v>105</v>
      </c>
      <c r="E37" t="s">
        <v>106</v>
      </c>
      <c r="F37">
        <v>2</v>
      </c>
      <c r="G37">
        <v>2</v>
      </c>
      <c r="H37" t="s">
        <v>109</v>
      </c>
      <c r="I37" t="s">
        <v>421</v>
      </c>
      <c r="J37" s="23">
        <v>0</v>
      </c>
      <c r="K37" t="s">
        <v>90</v>
      </c>
      <c r="L37" s="23" t="s">
        <v>34</v>
      </c>
      <c r="M37" s="23">
        <f>$Q$6</f>
        <v>2.0780644000000001</v>
      </c>
      <c r="N37" s="23">
        <v>0</v>
      </c>
      <c r="O37" s="23">
        <v>1</v>
      </c>
      <c r="P37" s="23">
        <v>0</v>
      </c>
      <c r="Q37" s="41">
        <f>(M37+N37*$N$2+(O37*$O$2)+P37*$P$2)</f>
        <v>3.0673518</v>
      </c>
      <c r="R37" s="41">
        <v>3.2280000000000002</v>
      </c>
      <c r="S37">
        <v>-0.76800000000000002</v>
      </c>
      <c r="T37" s="10">
        <f>(Q37-R37)/R37*100</f>
        <v>-4.9767100371747279</v>
      </c>
      <c r="V37" s="23" t="s">
        <v>110</v>
      </c>
    </row>
    <row r="38" spans="1:22" x14ac:dyDescent="0.25">
      <c r="A38" s="23">
        <v>4</v>
      </c>
      <c r="C38">
        <v>6</v>
      </c>
      <c r="D38" t="s">
        <v>105</v>
      </c>
      <c r="E38" t="s">
        <v>106</v>
      </c>
      <c r="F38">
        <v>2</v>
      </c>
      <c r="G38">
        <v>2</v>
      </c>
      <c r="H38" t="s">
        <v>111</v>
      </c>
      <c r="I38" t="s">
        <v>423</v>
      </c>
      <c r="J38" s="23">
        <v>1</v>
      </c>
      <c r="K38" t="s">
        <v>72</v>
      </c>
      <c r="L38" s="23" t="s">
        <v>65</v>
      </c>
      <c r="M38" s="23">
        <f>$Q$15</f>
        <v>24.458400000000001</v>
      </c>
      <c r="N38" s="23">
        <v>0</v>
      </c>
      <c r="O38" s="23">
        <v>2</v>
      </c>
      <c r="P38" s="23">
        <v>0</v>
      </c>
      <c r="Q38" s="41">
        <f>(M38+N38*$N$2+(O38*$O$2)+P38*$P$2)</f>
        <v>26.436974800000002</v>
      </c>
      <c r="R38" s="41">
        <v>26.923999999999999</v>
      </c>
      <c r="T38" s="10">
        <f t="shared" ref="T38:T49" si="4">(Q38-R38)/R38*100</f>
        <v>-1.8088887238151761</v>
      </c>
      <c r="U38" s="23" t="s">
        <v>112</v>
      </c>
      <c r="V38" s="46">
        <v>4.9999999999999997E-21</v>
      </c>
    </row>
    <row r="39" spans="1:22" x14ac:dyDescent="0.25">
      <c r="A39" s="23">
        <v>4</v>
      </c>
      <c r="C39">
        <v>7</v>
      </c>
      <c r="D39" t="s">
        <v>105</v>
      </c>
      <c r="E39" t="s">
        <v>106</v>
      </c>
      <c r="F39">
        <v>2</v>
      </c>
      <c r="G39">
        <v>2</v>
      </c>
      <c r="H39" t="s">
        <v>113</v>
      </c>
      <c r="I39" t="s">
        <v>416</v>
      </c>
      <c r="J39" s="23">
        <v>1</v>
      </c>
      <c r="K39" t="s">
        <v>75</v>
      </c>
      <c r="L39" s="23" t="s">
        <v>69</v>
      </c>
      <c r="M39" s="23">
        <f>$Q$16</f>
        <v>28.264697600000002</v>
      </c>
      <c r="N39" s="23">
        <v>2</v>
      </c>
      <c r="O39" s="23">
        <v>4</v>
      </c>
      <c r="P39" s="23">
        <v>2</v>
      </c>
      <c r="Q39" s="41">
        <f>(M39+N39*$N$2+(O39*$O$2)+P39*$P$2)</f>
        <v>37.725167600000006</v>
      </c>
      <c r="R39" s="41">
        <v>37.6</v>
      </c>
      <c r="T39" s="10">
        <f t="shared" si="4"/>
        <v>0.33289255319150157</v>
      </c>
      <c r="V39" s="46">
        <v>4600000</v>
      </c>
    </row>
    <row r="40" spans="1:22" x14ac:dyDescent="0.25">
      <c r="A40" s="23">
        <v>4</v>
      </c>
      <c r="C40">
        <v>8</v>
      </c>
      <c r="D40" t="s">
        <v>105</v>
      </c>
      <c r="E40" t="s">
        <v>106</v>
      </c>
      <c r="F40">
        <v>2</v>
      </c>
      <c r="G40">
        <v>2</v>
      </c>
      <c r="H40" t="s">
        <v>114</v>
      </c>
      <c r="I40" t="s">
        <v>115</v>
      </c>
      <c r="J40" s="23">
        <v>2</v>
      </c>
      <c r="K40" t="s">
        <v>30</v>
      </c>
      <c r="L40" s="23" t="s">
        <v>38</v>
      </c>
      <c r="M40" s="23">
        <f>24.4584*2</f>
        <v>48.916800000000002</v>
      </c>
      <c r="N40" s="23">
        <v>0</v>
      </c>
      <c r="O40" s="23">
        <v>0</v>
      </c>
      <c r="P40" s="23">
        <v>0</v>
      </c>
      <c r="Q40" s="41">
        <f>(M40+N40*$N$2+(O40*$O$2)+P40*$P$2)</f>
        <v>48.916800000000002</v>
      </c>
      <c r="R40" s="41" t="s">
        <v>31</v>
      </c>
      <c r="T40" s="10"/>
      <c r="V40" s="46">
        <v>8.1899999999999997E-17</v>
      </c>
    </row>
    <row r="41" spans="1:22" s="1" customFormat="1" x14ac:dyDescent="0.25">
      <c r="A41" s="33">
        <v>4</v>
      </c>
      <c r="C41" s="1">
        <v>8</v>
      </c>
      <c r="D41" s="1" t="s">
        <v>105</v>
      </c>
      <c r="E41" s="1" t="s">
        <v>106</v>
      </c>
      <c r="F41" s="1">
        <v>2</v>
      </c>
      <c r="G41" s="1">
        <v>2</v>
      </c>
      <c r="H41" s="1" t="s">
        <v>116</v>
      </c>
      <c r="I41" s="1" t="s">
        <v>117</v>
      </c>
      <c r="J41" s="33">
        <v>2</v>
      </c>
      <c r="K41" s="1" t="s">
        <v>19</v>
      </c>
      <c r="L41" s="33" t="s">
        <v>418</v>
      </c>
      <c r="M41" s="33">
        <f>$Q$16*2</f>
        <v>56.529395200000003</v>
      </c>
      <c r="N41" s="33">
        <v>0</v>
      </c>
      <c r="O41" s="33">
        <v>0</v>
      </c>
      <c r="P41" s="33">
        <v>0</v>
      </c>
      <c r="Q41" s="51">
        <f>(M41+N41*$N$2+(O41*$O$2)+P41*$P$2)</f>
        <v>56.529395200000003</v>
      </c>
      <c r="R41" s="51">
        <v>56.6</v>
      </c>
      <c r="S41" s="1">
        <v>-9.1999999999999998E-2</v>
      </c>
      <c r="T41" s="11">
        <f t="shared" si="4"/>
        <v>-0.12474346289752321</v>
      </c>
      <c r="U41" s="33" t="s">
        <v>3010</v>
      </c>
      <c r="V41" s="47">
        <v>8.1899999999999997E-17</v>
      </c>
    </row>
    <row r="42" spans="1:22" s="6" customFormat="1" x14ac:dyDescent="0.25">
      <c r="A42" s="32">
        <v>4</v>
      </c>
      <c r="B42" s="6" t="s">
        <v>19</v>
      </c>
      <c r="C42" s="6">
        <v>9</v>
      </c>
      <c r="D42" s="6" t="s">
        <v>105</v>
      </c>
      <c r="E42" s="6" t="s">
        <v>106</v>
      </c>
      <c r="F42" s="6">
        <v>2</v>
      </c>
      <c r="G42" s="6">
        <v>2</v>
      </c>
      <c r="H42" s="6" t="s">
        <v>118</v>
      </c>
      <c r="I42" s="6" t="s">
        <v>119</v>
      </c>
      <c r="J42" s="32">
        <v>2</v>
      </c>
      <c r="K42" s="6" t="s">
        <v>19</v>
      </c>
      <c r="L42" s="32" t="s">
        <v>116</v>
      </c>
      <c r="M42" s="32">
        <f>$Q$41</f>
        <v>56.529395200000003</v>
      </c>
      <c r="N42" s="32">
        <v>1</v>
      </c>
      <c r="O42" s="32">
        <v>0</v>
      </c>
      <c r="P42" s="32">
        <v>1</v>
      </c>
      <c r="Q42" s="43">
        <f>(M42+N42*$N$2+(O42*$O$2)+P42*$P$2)</f>
        <v>59.281055400000007</v>
      </c>
      <c r="R42" s="43">
        <v>58.164000000000001</v>
      </c>
      <c r="T42" s="15">
        <f t="shared" si="4"/>
        <v>1.9205271301836278</v>
      </c>
      <c r="U42" s="32"/>
      <c r="V42" s="32" t="s">
        <v>25</v>
      </c>
    </row>
    <row r="43" spans="1:22" x14ac:dyDescent="0.25">
      <c r="A43" s="23">
        <v>4</v>
      </c>
      <c r="C43">
        <v>10</v>
      </c>
      <c r="D43" t="s">
        <v>105</v>
      </c>
      <c r="E43" t="s">
        <v>106</v>
      </c>
      <c r="F43">
        <v>2</v>
      </c>
      <c r="G43">
        <v>2</v>
      </c>
      <c r="H43" t="s">
        <v>120</v>
      </c>
      <c r="I43" t="s">
        <v>121</v>
      </c>
      <c r="J43" s="23">
        <v>2</v>
      </c>
      <c r="K43" t="s">
        <v>98</v>
      </c>
      <c r="L43" s="23" t="s">
        <v>116</v>
      </c>
      <c r="M43" s="23">
        <f t="shared" ref="M43:M52" si="5">$Q$41</f>
        <v>56.529395200000003</v>
      </c>
      <c r="N43" s="23">
        <v>2</v>
      </c>
      <c r="O43" s="23">
        <v>2</v>
      </c>
      <c r="P43" s="23">
        <v>2</v>
      </c>
      <c r="Q43" s="41">
        <f>(M43+N43*$N$2+(O43*$O$2)+P43*$P$2)</f>
        <v>64.011290399999993</v>
      </c>
      <c r="R43" s="41">
        <v>64.977000000000004</v>
      </c>
      <c r="T43" s="10">
        <f t="shared" si="4"/>
        <v>-1.4862329747449265</v>
      </c>
      <c r="V43" s="46">
        <v>43800000000000</v>
      </c>
    </row>
    <row r="44" spans="1:22" x14ac:dyDescent="0.25">
      <c r="A44" s="23">
        <v>4</v>
      </c>
      <c r="C44">
        <v>11</v>
      </c>
      <c r="D44" t="s">
        <v>105</v>
      </c>
      <c r="E44" t="s">
        <v>106</v>
      </c>
      <c r="F44">
        <v>2</v>
      </c>
      <c r="G44">
        <v>2</v>
      </c>
      <c r="H44" t="s">
        <v>122</v>
      </c>
      <c r="I44" t="s">
        <v>123</v>
      </c>
      <c r="J44" s="23">
        <v>2</v>
      </c>
      <c r="K44" t="s">
        <v>75</v>
      </c>
      <c r="L44" s="23" t="s">
        <v>116</v>
      </c>
      <c r="M44" s="23">
        <f t="shared" si="5"/>
        <v>56.529395200000003</v>
      </c>
      <c r="N44" s="23">
        <v>2</v>
      </c>
      <c r="O44" s="23">
        <v>2</v>
      </c>
      <c r="P44" s="23">
        <v>4</v>
      </c>
      <c r="Q44" s="41">
        <f>(M44+N44*$N$2+(O44*$O$2)+P44*$P$2)</f>
        <v>65.358481999999995</v>
      </c>
      <c r="R44" s="41">
        <v>65.480999999999995</v>
      </c>
      <c r="T44" s="10">
        <f t="shared" si="4"/>
        <v>-0.18710465631251733</v>
      </c>
      <c r="V44" s="23">
        <v>13.76</v>
      </c>
    </row>
    <row r="45" spans="1:22" x14ac:dyDescent="0.25">
      <c r="A45" s="23">
        <v>4</v>
      </c>
      <c r="C45">
        <v>12</v>
      </c>
      <c r="D45" t="s">
        <v>105</v>
      </c>
      <c r="E45" t="s">
        <v>106</v>
      </c>
      <c r="F45">
        <v>2</v>
      </c>
      <c r="G45">
        <v>2</v>
      </c>
      <c r="H45" t="s">
        <v>124</v>
      </c>
      <c r="I45" t="s">
        <v>125</v>
      </c>
      <c r="J45" s="23">
        <v>2</v>
      </c>
      <c r="K45" s="1" t="s">
        <v>98</v>
      </c>
      <c r="L45" s="23" t="s">
        <v>116</v>
      </c>
      <c r="M45" s="23">
        <f t="shared" si="5"/>
        <v>56.529395200000003</v>
      </c>
      <c r="N45" s="23">
        <v>3</v>
      </c>
      <c r="O45" s="23">
        <v>2</v>
      </c>
      <c r="P45" s="23">
        <v>5</v>
      </c>
      <c r="Q45" s="41">
        <f>(M45+N45*$N$2+(O45*$O$2)+P45*$P$2)</f>
        <v>68.110142200000013</v>
      </c>
      <c r="R45" s="41">
        <v>68.650000000000006</v>
      </c>
      <c r="T45" s="10">
        <f t="shared" si="4"/>
        <v>-0.78639155134740402</v>
      </c>
      <c r="U45" s="23">
        <v>-6.9000000000000006E-2</v>
      </c>
      <c r="V45" s="23">
        <v>2.146E-2</v>
      </c>
    </row>
    <row r="46" spans="1:22" x14ac:dyDescent="0.25">
      <c r="A46" s="23">
        <v>4</v>
      </c>
      <c r="C46">
        <v>13</v>
      </c>
      <c r="D46" t="s">
        <v>105</v>
      </c>
      <c r="E46" t="s">
        <v>106</v>
      </c>
      <c r="F46">
        <v>2</v>
      </c>
      <c r="G46">
        <v>2</v>
      </c>
      <c r="H46" t="s">
        <v>126</v>
      </c>
      <c r="I46" t="s">
        <v>127</v>
      </c>
      <c r="J46" s="23">
        <v>2</v>
      </c>
      <c r="K46" t="s">
        <v>44</v>
      </c>
      <c r="L46" s="23" t="s">
        <v>116</v>
      </c>
      <c r="M46" s="23">
        <f t="shared" si="5"/>
        <v>56.529395200000003</v>
      </c>
      <c r="N46" s="23">
        <v>3</v>
      </c>
      <c r="O46" s="23">
        <v>2</v>
      </c>
      <c r="P46" s="23">
        <v>6</v>
      </c>
      <c r="Q46" s="41">
        <f>(M46+N46*$N$2+(O46*$O$2)+P46*$P$2)</f>
        <v>68.783738</v>
      </c>
      <c r="R46" s="41">
        <v>68.138999999999996</v>
      </c>
      <c r="T46" s="10">
        <f t="shared" si="4"/>
        <v>0.94620995318393852</v>
      </c>
      <c r="U46" s="23" t="s">
        <v>128</v>
      </c>
      <c r="V46" s="46">
        <v>9.9999999999999991E-22</v>
      </c>
    </row>
    <row r="47" spans="1:22" x14ac:dyDescent="0.25">
      <c r="A47" s="23">
        <v>4</v>
      </c>
      <c r="C47">
        <v>14</v>
      </c>
      <c r="D47" t="s">
        <v>105</v>
      </c>
      <c r="E47" t="s">
        <v>106</v>
      </c>
      <c r="F47">
        <v>2</v>
      </c>
      <c r="G47">
        <v>2</v>
      </c>
      <c r="H47" t="s">
        <v>129</v>
      </c>
      <c r="I47" t="s">
        <v>130</v>
      </c>
      <c r="J47" s="23">
        <v>2</v>
      </c>
      <c r="K47" t="s">
        <v>75</v>
      </c>
      <c r="L47" s="23" t="s">
        <v>116</v>
      </c>
      <c r="M47" s="23">
        <f t="shared" si="5"/>
        <v>56.529395200000003</v>
      </c>
      <c r="N47" s="23">
        <v>3</v>
      </c>
      <c r="O47" s="23">
        <v>2</v>
      </c>
      <c r="P47" s="23">
        <v>7</v>
      </c>
      <c r="Q47" s="41">
        <f>(M47+N47*$N$2+(O47*$O$2)+P47*$P$2)</f>
        <v>69.457333800000001</v>
      </c>
      <c r="R47" s="41">
        <v>69.986999999999995</v>
      </c>
      <c r="T47" s="10">
        <f t="shared" si="4"/>
        <v>-0.75680654978780937</v>
      </c>
      <c r="V47" s="23">
        <v>4.3499999999999997E-3</v>
      </c>
    </row>
    <row r="48" spans="1:22" x14ac:dyDescent="0.25">
      <c r="A48" s="23">
        <v>4</v>
      </c>
      <c r="C48">
        <v>15</v>
      </c>
      <c r="D48" t="s">
        <v>105</v>
      </c>
      <c r="E48" t="s">
        <v>106</v>
      </c>
      <c r="F48">
        <v>2</v>
      </c>
      <c r="G48">
        <v>2</v>
      </c>
      <c r="H48" t="s">
        <v>131</v>
      </c>
      <c r="I48" t="s">
        <v>132</v>
      </c>
      <c r="J48" s="23">
        <v>2</v>
      </c>
      <c r="K48" t="s">
        <v>72</v>
      </c>
      <c r="L48" s="23" t="s">
        <v>116</v>
      </c>
      <c r="M48" s="23">
        <f t="shared" si="5"/>
        <v>56.529395200000003</v>
      </c>
      <c r="N48" s="23">
        <v>2</v>
      </c>
      <c r="O48" s="23">
        <v>2</v>
      </c>
      <c r="P48" s="23">
        <v>7</v>
      </c>
      <c r="Q48" s="41">
        <f>(M48+N48*$N$2+(O48*$O$2)+P48*$P$2)</f>
        <v>67.379269399999998</v>
      </c>
      <c r="R48" s="41">
        <v>68.11</v>
      </c>
      <c r="T48" s="10">
        <f t="shared" si="4"/>
        <v>-1.072868301277347</v>
      </c>
      <c r="V48" s="46">
        <v>7.8999999999999997E-22</v>
      </c>
    </row>
    <row r="49" spans="1:22" x14ac:dyDescent="0.25">
      <c r="A49" s="23">
        <v>4</v>
      </c>
      <c r="C49">
        <v>16</v>
      </c>
      <c r="D49" t="s">
        <v>105</v>
      </c>
      <c r="E49" t="s">
        <v>106</v>
      </c>
      <c r="F49">
        <v>2</v>
      </c>
      <c r="G49">
        <v>2</v>
      </c>
      <c r="H49" t="s">
        <v>133</v>
      </c>
      <c r="I49" t="s">
        <v>134</v>
      </c>
      <c r="J49" s="23">
        <v>2</v>
      </c>
      <c r="K49" t="s">
        <v>72</v>
      </c>
      <c r="L49" s="23" t="s">
        <v>116</v>
      </c>
      <c r="M49" s="23">
        <f t="shared" si="5"/>
        <v>56.529395200000003</v>
      </c>
      <c r="N49" s="23">
        <v>2</v>
      </c>
      <c r="O49" s="23">
        <v>2</v>
      </c>
      <c r="P49" s="23">
        <v>8</v>
      </c>
      <c r="Q49" s="41">
        <f>(M49+N49*$N$2+(O49*$O$2)+P49*$P$2)</f>
        <v>68.052865199999999</v>
      </c>
      <c r="R49" s="41">
        <v>68.5</v>
      </c>
      <c r="T49" s="10">
        <f t="shared" si="4"/>
        <v>-0.65275153284671628</v>
      </c>
      <c r="V49" s="46">
        <v>6.5000000000000004E-22</v>
      </c>
    </row>
    <row r="50" spans="1:22" x14ac:dyDescent="0.25">
      <c r="A50" s="23">
        <v>4</v>
      </c>
      <c r="C50">
        <v>17</v>
      </c>
      <c r="D50" t="s">
        <v>105</v>
      </c>
      <c r="E50" t="s">
        <v>106</v>
      </c>
      <c r="F50">
        <v>2</v>
      </c>
      <c r="G50">
        <v>2</v>
      </c>
      <c r="H50" t="s">
        <v>135</v>
      </c>
      <c r="I50" t="s">
        <v>136</v>
      </c>
      <c r="J50" s="23">
        <v>2</v>
      </c>
      <c r="K50" t="s">
        <v>72</v>
      </c>
      <c r="L50" s="23" t="s">
        <v>116</v>
      </c>
      <c r="M50" s="23">
        <f t="shared" si="5"/>
        <v>56.529395200000003</v>
      </c>
      <c r="N50" s="23">
        <v>2</v>
      </c>
      <c r="O50" s="23">
        <v>2</v>
      </c>
      <c r="P50" s="23">
        <v>9</v>
      </c>
      <c r="Q50" s="41">
        <f>(M50+N50*$N$2+(O50*$O$2)+P50*$P$2)</f>
        <v>68.726461</v>
      </c>
      <c r="R50" s="41"/>
    </row>
    <row r="51" spans="1:22" x14ac:dyDescent="0.25">
      <c r="A51" s="23">
        <v>4</v>
      </c>
      <c r="C51">
        <v>18</v>
      </c>
      <c r="D51" t="s">
        <v>105</v>
      </c>
      <c r="E51" t="s">
        <v>106</v>
      </c>
      <c r="F51">
        <v>2</v>
      </c>
      <c r="G51">
        <v>2</v>
      </c>
      <c r="H51" t="s">
        <v>137</v>
      </c>
      <c r="I51" t="s">
        <v>138</v>
      </c>
      <c r="J51" s="23">
        <v>2</v>
      </c>
      <c r="K51" t="s">
        <v>58</v>
      </c>
      <c r="L51" s="23" t="s">
        <v>116</v>
      </c>
      <c r="M51" s="23">
        <f t="shared" si="5"/>
        <v>56.529395200000003</v>
      </c>
      <c r="N51" s="23">
        <v>2</v>
      </c>
      <c r="O51" s="23">
        <v>2</v>
      </c>
      <c r="P51" s="23">
        <v>10</v>
      </c>
      <c r="Q51" s="41">
        <f>(M51+N51*$N$2+(O51*$O$2)+P51*$P$2)</f>
        <v>69.400056800000002</v>
      </c>
      <c r="R51" s="41"/>
    </row>
    <row r="52" spans="1:22" x14ac:dyDescent="0.25">
      <c r="A52" s="23">
        <v>4</v>
      </c>
      <c r="C52">
        <v>19</v>
      </c>
      <c r="D52" t="s">
        <v>105</v>
      </c>
      <c r="E52" t="s">
        <v>106</v>
      </c>
      <c r="F52">
        <v>2</v>
      </c>
      <c r="G52">
        <v>2</v>
      </c>
      <c r="H52" t="s">
        <v>139</v>
      </c>
      <c r="I52" t="s">
        <v>140</v>
      </c>
      <c r="J52" s="23">
        <v>2</v>
      </c>
      <c r="K52" t="s">
        <v>58</v>
      </c>
      <c r="L52" s="23" t="s">
        <v>116</v>
      </c>
      <c r="M52" s="23">
        <f t="shared" si="5"/>
        <v>56.529395200000003</v>
      </c>
      <c r="N52" s="23">
        <v>2</v>
      </c>
      <c r="O52" s="23">
        <v>2</v>
      </c>
      <c r="P52" s="23">
        <v>11</v>
      </c>
      <c r="Q52" s="41">
        <f>(M52+N52*$N$2+(O52*$O$2)+P52*$P$2)</f>
        <v>70.073652600000003</v>
      </c>
      <c r="R52" s="41"/>
    </row>
    <row r="53" spans="1:22" x14ac:dyDescent="0.25">
      <c r="A53" s="23">
        <v>5</v>
      </c>
      <c r="C53">
        <v>5</v>
      </c>
      <c r="D53" t="s">
        <v>141</v>
      </c>
      <c r="E53" t="s">
        <v>142</v>
      </c>
      <c r="F53">
        <v>2</v>
      </c>
      <c r="G53">
        <v>2</v>
      </c>
      <c r="H53" t="s">
        <v>143</v>
      </c>
      <c r="I53" t="s">
        <v>144</v>
      </c>
      <c r="J53" s="23">
        <v>0</v>
      </c>
      <c r="K53" t="s">
        <v>58</v>
      </c>
      <c r="L53" s="23" t="s">
        <v>21</v>
      </c>
      <c r="V53" s="46">
        <v>1E-22</v>
      </c>
    </row>
    <row r="54" spans="1:22" x14ac:dyDescent="0.25">
      <c r="A54" s="23">
        <v>5</v>
      </c>
      <c r="C54">
        <v>6</v>
      </c>
      <c r="D54" t="s">
        <v>141</v>
      </c>
      <c r="E54" t="s">
        <v>142</v>
      </c>
      <c r="F54">
        <v>2</v>
      </c>
      <c r="G54">
        <v>2</v>
      </c>
      <c r="H54" t="s">
        <v>145</v>
      </c>
      <c r="I54" t="s">
        <v>422</v>
      </c>
      <c r="J54" s="23">
        <v>0</v>
      </c>
      <c r="K54" t="s">
        <v>58</v>
      </c>
      <c r="L54" s="23" t="s">
        <v>34</v>
      </c>
      <c r="V54" s="46">
        <v>2.9999999999999999E-22</v>
      </c>
    </row>
    <row r="55" spans="1:22" x14ac:dyDescent="0.25">
      <c r="A55" s="23">
        <v>5</v>
      </c>
      <c r="C55">
        <v>7</v>
      </c>
      <c r="D55" t="s">
        <v>141</v>
      </c>
      <c r="E55" t="s">
        <v>142</v>
      </c>
      <c r="F55">
        <v>2</v>
      </c>
      <c r="G55">
        <v>2</v>
      </c>
      <c r="H55" t="s">
        <v>146</v>
      </c>
      <c r="I55" t="s">
        <v>147</v>
      </c>
      <c r="J55" s="23">
        <v>1</v>
      </c>
      <c r="K55" t="s">
        <v>90</v>
      </c>
      <c r="L55" s="23" t="s">
        <v>65</v>
      </c>
      <c r="M55" s="23">
        <f>$Q$15</f>
        <v>24.458400000000001</v>
      </c>
      <c r="N55" s="23">
        <v>0</v>
      </c>
      <c r="O55" s="23">
        <v>0</v>
      </c>
      <c r="P55" s="23">
        <v>0</v>
      </c>
      <c r="Q55" s="41">
        <f>(M55+N55*$N$2+(O55*$O$2)+P55*$P$2)</f>
        <v>24.458400000000001</v>
      </c>
      <c r="R55" s="41">
        <v>24.7196</v>
      </c>
      <c r="T55" s="10">
        <f t="shared" ref="T55:T67" si="6">(Q55-R55)/R55*100</f>
        <v>-1.056651402126243</v>
      </c>
      <c r="V55" s="46">
        <v>1E-22</v>
      </c>
    </row>
    <row r="56" spans="1:22" x14ac:dyDescent="0.25">
      <c r="A56" s="23">
        <v>5</v>
      </c>
      <c r="C56">
        <v>8</v>
      </c>
      <c r="D56" t="s">
        <v>141</v>
      </c>
      <c r="E56" t="s">
        <v>142</v>
      </c>
      <c r="F56">
        <v>2</v>
      </c>
      <c r="G56">
        <v>2</v>
      </c>
      <c r="H56" t="s">
        <v>148</v>
      </c>
      <c r="I56" t="s">
        <v>417</v>
      </c>
      <c r="J56" s="23">
        <v>1</v>
      </c>
      <c r="K56" t="s">
        <v>75</v>
      </c>
      <c r="L56" s="23" t="s">
        <v>69</v>
      </c>
      <c r="M56" s="23">
        <f>$Q$16</f>
        <v>28.264697600000002</v>
      </c>
      <c r="N56" s="23">
        <v>1</v>
      </c>
      <c r="O56" s="23">
        <v>6</v>
      </c>
      <c r="P56" s="23">
        <v>1</v>
      </c>
      <c r="Q56" s="41">
        <f>(M56+N56*$N$2+(O56*$O$2)+P56*$P$2)</f>
        <v>36.9520822</v>
      </c>
      <c r="R56" s="41">
        <v>37.738</v>
      </c>
      <c r="T56" s="10">
        <f t="shared" si="6"/>
        <v>-2.082563463882559</v>
      </c>
      <c r="U56" s="23" t="s">
        <v>149</v>
      </c>
      <c r="V56" s="23">
        <v>0.77190000000000003</v>
      </c>
    </row>
    <row r="57" spans="1:22" s="2" customFormat="1" x14ac:dyDescent="0.25">
      <c r="A57" s="35">
        <v>5</v>
      </c>
      <c r="C57" s="2">
        <v>9</v>
      </c>
      <c r="D57" s="2" t="s">
        <v>141</v>
      </c>
      <c r="E57" s="2" t="s">
        <v>142</v>
      </c>
      <c r="F57" s="2">
        <v>2</v>
      </c>
      <c r="G57" s="2">
        <v>2</v>
      </c>
      <c r="H57" s="2" t="s">
        <v>150</v>
      </c>
      <c r="I57" s="2" t="s">
        <v>151</v>
      </c>
      <c r="J57" s="35">
        <v>2</v>
      </c>
      <c r="K57" s="2" t="s">
        <v>75</v>
      </c>
      <c r="L57" s="35" t="s">
        <v>116</v>
      </c>
      <c r="M57" s="35">
        <f>$Q$41</f>
        <v>56.529395200000003</v>
      </c>
      <c r="N57" s="35">
        <v>0</v>
      </c>
      <c r="O57" s="35">
        <v>2</v>
      </c>
      <c r="P57" s="35">
        <v>0</v>
      </c>
      <c r="Q57" s="53">
        <f>(M57+N57*$N$2+(O57*$O$2)+P57*$P$2)</f>
        <v>58.50797</v>
      </c>
      <c r="R57" s="53">
        <v>56.314</v>
      </c>
      <c r="S57" s="2">
        <v>-0.185</v>
      </c>
      <c r="T57" s="13">
        <v>0.49330539475085972</v>
      </c>
      <c r="U57" s="35" t="s">
        <v>152</v>
      </c>
      <c r="V57" s="35">
        <v>7.9999999999999998E-19</v>
      </c>
    </row>
    <row r="58" spans="1:22" s="6" customFormat="1" x14ac:dyDescent="0.25">
      <c r="A58" s="32">
        <v>5</v>
      </c>
      <c r="B58" s="6" t="s">
        <v>19</v>
      </c>
      <c r="C58" s="6">
        <v>10</v>
      </c>
      <c r="D58" s="6" t="s">
        <v>141</v>
      </c>
      <c r="E58" s="6" t="s">
        <v>142</v>
      </c>
      <c r="F58" s="6">
        <v>2</v>
      </c>
      <c r="G58" s="6">
        <v>2</v>
      </c>
      <c r="H58" s="6" t="s">
        <v>153</v>
      </c>
      <c r="I58" s="6" t="s">
        <v>154</v>
      </c>
      <c r="J58" s="32">
        <v>2</v>
      </c>
      <c r="K58" s="6" t="s">
        <v>19</v>
      </c>
      <c r="L58" s="32" t="s">
        <v>116</v>
      </c>
      <c r="M58" s="32">
        <f t="shared" ref="M58:M69" si="7">$Q$41</f>
        <v>56.529395200000003</v>
      </c>
      <c r="N58" s="32">
        <v>2</v>
      </c>
      <c r="O58" s="32">
        <v>2</v>
      </c>
      <c r="P58" s="32">
        <v>2</v>
      </c>
      <c r="Q58" s="43">
        <f>(M58+N58*$N$2+(O58*$O$2)+P58*$P$2)</f>
        <v>64.011290399999993</v>
      </c>
      <c r="R58" s="43">
        <v>64.751000000000005</v>
      </c>
      <c r="T58" s="15">
        <f t="shared" si="6"/>
        <v>-1.1423910055443343</v>
      </c>
      <c r="U58" s="32"/>
      <c r="V58" s="32" t="s">
        <v>25</v>
      </c>
    </row>
    <row r="59" spans="1:22" x14ac:dyDescent="0.25">
      <c r="A59" s="23">
        <v>5</v>
      </c>
      <c r="C59">
        <v>11</v>
      </c>
      <c r="D59" t="s">
        <v>141</v>
      </c>
      <c r="E59" t="s">
        <v>142</v>
      </c>
      <c r="F59">
        <v>2</v>
      </c>
      <c r="G59">
        <v>2</v>
      </c>
      <c r="H59" t="s">
        <v>155</v>
      </c>
      <c r="I59" t="s">
        <v>156</v>
      </c>
      <c r="J59" s="23">
        <v>2</v>
      </c>
      <c r="K59" t="s">
        <v>94</v>
      </c>
      <c r="L59" s="23" t="s">
        <v>116</v>
      </c>
      <c r="M59" s="23">
        <f t="shared" si="7"/>
        <v>56.529395200000003</v>
      </c>
      <c r="N59" s="23">
        <v>6</v>
      </c>
      <c r="O59" s="23">
        <v>2</v>
      </c>
      <c r="P59" s="23">
        <v>7</v>
      </c>
      <c r="Q59" s="41">
        <f>(M59+N59*$N$2+(O59*$O$2)+P59*$P$2)</f>
        <v>75.691526999999994</v>
      </c>
      <c r="R59" s="41">
        <v>76.204999999999998</v>
      </c>
      <c r="T59" s="10">
        <f t="shared" si="6"/>
        <v>-0.67380486844695853</v>
      </c>
      <c r="V59" s="23" t="s">
        <v>25</v>
      </c>
    </row>
    <row r="60" spans="1:22" x14ac:dyDescent="0.25">
      <c r="A60" s="23">
        <v>5</v>
      </c>
      <c r="C60">
        <v>12</v>
      </c>
      <c r="D60" t="s">
        <v>141</v>
      </c>
      <c r="E60" t="s">
        <v>142</v>
      </c>
      <c r="F60">
        <v>2</v>
      </c>
      <c r="G60">
        <v>2</v>
      </c>
      <c r="H60" t="s">
        <v>157</v>
      </c>
      <c r="I60" t="s">
        <v>158</v>
      </c>
      <c r="J60" s="23">
        <v>2</v>
      </c>
      <c r="K60" t="s">
        <v>75</v>
      </c>
      <c r="L60" s="23" t="s">
        <v>116</v>
      </c>
      <c r="M60" s="23">
        <f t="shared" si="7"/>
        <v>56.529395200000003</v>
      </c>
      <c r="N60" s="23">
        <v>7</v>
      </c>
      <c r="O60" s="23">
        <v>2</v>
      </c>
      <c r="P60" s="23">
        <v>9</v>
      </c>
      <c r="Q60" s="41">
        <f>(M60+N60*$N$2+(O60*$O$2)+P60*$P$2)</f>
        <v>79.116782999999998</v>
      </c>
      <c r="R60" s="41">
        <v>79.575000000000003</v>
      </c>
      <c r="T60" s="10">
        <f t="shared" si="6"/>
        <v>-0.5758303487276214</v>
      </c>
      <c r="V60" s="23">
        <v>2.0199999999999999E-2</v>
      </c>
    </row>
    <row r="61" spans="1:22" x14ac:dyDescent="0.25">
      <c r="A61" s="23">
        <v>5</v>
      </c>
      <c r="C61">
        <v>13</v>
      </c>
      <c r="D61" t="s">
        <v>141</v>
      </c>
      <c r="E61" t="s">
        <v>142</v>
      </c>
      <c r="F61">
        <v>2</v>
      </c>
      <c r="G61">
        <v>2</v>
      </c>
      <c r="H61" t="s">
        <v>159</v>
      </c>
      <c r="I61" t="s">
        <v>160</v>
      </c>
      <c r="J61" s="23">
        <v>2</v>
      </c>
      <c r="K61" t="s">
        <v>75</v>
      </c>
      <c r="L61" s="23" t="s">
        <v>116</v>
      </c>
      <c r="M61" s="23">
        <f t="shared" si="7"/>
        <v>56.529395200000003</v>
      </c>
      <c r="N61" s="23">
        <v>9</v>
      </c>
      <c r="O61" s="23">
        <v>2</v>
      </c>
      <c r="P61" s="23">
        <v>10</v>
      </c>
      <c r="Q61" s="41">
        <f>(M61+N61*$N$2+(O61*$O$2)+P61*$P$2)</f>
        <v>83.946507600000004</v>
      </c>
      <c r="R61" s="41">
        <v>84.45</v>
      </c>
      <c r="T61" s="10">
        <f t="shared" si="6"/>
        <v>-0.596201776198933</v>
      </c>
      <c r="V61" s="23">
        <v>1.736E-2</v>
      </c>
    </row>
    <row r="62" spans="1:22" x14ac:dyDescent="0.25">
      <c r="A62" s="23">
        <v>5</v>
      </c>
      <c r="C62">
        <v>14</v>
      </c>
      <c r="D62" t="s">
        <v>141</v>
      </c>
      <c r="E62" t="s">
        <v>142</v>
      </c>
      <c r="F62">
        <v>2</v>
      </c>
      <c r="G62">
        <v>2</v>
      </c>
      <c r="H62" t="s">
        <v>161</v>
      </c>
      <c r="I62" t="s">
        <v>162</v>
      </c>
      <c r="J62" s="23">
        <v>2</v>
      </c>
      <c r="K62" t="s">
        <v>75</v>
      </c>
      <c r="L62" s="23" t="s">
        <v>116</v>
      </c>
      <c r="M62" s="23">
        <f t="shared" si="7"/>
        <v>56.529395200000003</v>
      </c>
      <c r="N62" s="23">
        <v>9</v>
      </c>
      <c r="O62" s="23">
        <v>2</v>
      </c>
      <c r="P62" s="23">
        <v>11</v>
      </c>
      <c r="Q62" s="41">
        <f>(M62+N62*$N$2+(O62*$O$2)+P62*$P$2)</f>
        <v>84.620103400000005</v>
      </c>
      <c r="R62" s="41">
        <v>85.423000000000002</v>
      </c>
      <c r="T62" s="10">
        <f t="shared" si="6"/>
        <v>-0.9399068166652973</v>
      </c>
      <c r="U62" s="23">
        <v>0.72</v>
      </c>
      <c r="V62" s="23">
        <v>1.38E-2</v>
      </c>
    </row>
    <row r="63" spans="1:22" x14ac:dyDescent="0.25">
      <c r="A63" s="23">
        <v>5</v>
      </c>
      <c r="C63">
        <v>15</v>
      </c>
      <c r="D63" t="s">
        <v>141</v>
      </c>
      <c r="E63" t="s">
        <v>142</v>
      </c>
      <c r="F63">
        <v>2</v>
      </c>
      <c r="G63">
        <v>2</v>
      </c>
      <c r="H63" t="s">
        <v>163</v>
      </c>
      <c r="I63" t="s">
        <v>164</v>
      </c>
      <c r="J63" s="23">
        <v>2</v>
      </c>
      <c r="K63" s="17" t="s">
        <v>98</v>
      </c>
      <c r="L63" s="23" t="s">
        <v>116</v>
      </c>
      <c r="M63" s="23">
        <f t="shared" si="7"/>
        <v>56.529395200000003</v>
      </c>
      <c r="N63" s="23">
        <v>10</v>
      </c>
      <c r="O63" s="23">
        <v>2</v>
      </c>
      <c r="P63" s="23">
        <v>12</v>
      </c>
      <c r="Q63" s="41">
        <f>(M63+N63*$N$2+(O63*$O$2)+P63*$P$2)</f>
        <v>87.371763600000008</v>
      </c>
      <c r="R63" s="41">
        <v>88.2</v>
      </c>
      <c r="T63" s="10">
        <f t="shared" si="6"/>
        <v>-0.93904353741495961</v>
      </c>
      <c r="U63" s="23">
        <v>-1.57</v>
      </c>
      <c r="V63" s="23">
        <v>1.0499999999999999E-3</v>
      </c>
    </row>
    <row r="64" spans="1:22" x14ac:dyDescent="0.25">
      <c r="A64" s="23">
        <v>5</v>
      </c>
      <c r="C64">
        <v>16</v>
      </c>
      <c r="D64" t="s">
        <v>141</v>
      </c>
      <c r="E64" t="s">
        <v>142</v>
      </c>
      <c r="F64">
        <v>2</v>
      </c>
      <c r="G64">
        <v>2</v>
      </c>
      <c r="H64" t="s">
        <v>165</v>
      </c>
      <c r="I64" t="s">
        <v>166</v>
      </c>
      <c r="J64" s="23">
        <v>2</v>
      </c>
      <c r="K64" t="s">
        <v>72</v>
      </c>
      <c r="L64" s="23" t="s">
        <v>116</v>
      </c>
      <c r="M64" s="23">
        <f t="shared" si="7"/>
        <v>56.529395200000003</v>
      </c>
      <c r="N64" s="23">
        <v>10</v>
      </c>
      <c r="O64" s="23">
        <v>2</v>
      </c>
      <c r="P64" s="23">
        <v>13</v>
      </c>
      <c r="Q64" s="41">
        <f>(M64+N64*$N$2+(O64*$O$2)+P64*$P$2)</f>
        <v>88.045359400000009</v>
      </c>
      <c r="R64" s="41">
        <v>88.147999999999996</v>
      </c>
      <c r="T64" s="10">
        <f t="shared" si="6"/>
        <v>-0.11644121250622436</v>
      </c>
      <c r="U64" s="23" t="s">
        <v>167</v>
      </c>
      <c r="V64" s="23">
        <v>1.9E-2</v>
      </c>
    </row>
    <row r="65" spans="1:22" x14ac:dyDescent="0.25">
      <c r="A65" s="23">
        <v>5</v>
      </c>
      <c r="C65">
        <v>17</v>
      </c>
      <c r="D65" t="s">
        <v>141</v>
      </c>
      <c r="E65" t="s">
        <v>142</v>
      </c>
      <c r="F65">
        <v>2</v>
      </c>
      <c r="G65">
        <v>2</v>
      </c>
      <c r="H65" t="s">
        <v>168</v>
      </c>
      <c r="I65" t="s">
        <v>169</v>
      </c>
      <c r="J65" s="23">
        <v>2</v>
      </c>
      <c r="K65" t="s">
        <v>75</v>
      </c>
      <c r="L65" s="23" t="s">
        <v>116</v>
      </c>
      <c r="M65" s="23">
        <f t="shared" si="7"/>
        <v>56.529395200000003</v>
      </c>
      <c r="N65" s="23">
        <v>10</v>
      </c>
      <c r="O65" s="23">
        <v>2</v>
      </c>
      <c r="P65" s="23">
        <v>14</v>
      </c>
      <c r="Q65" s="41">
        <f>(M65+N65*$N$2+(O65*$O$2)+P65*$P$2)</f>
        <v>88.718955200000011</v>
      </c>
      <c r="R65" s="41">
        <v>89.584000000000003</v>
      </c>
      <c r="T65" s="10">
        <f t="shared" si="6"/>
        <v>-0.96562421861045789</v>
      </c>
      <c r="V65" s="23">
        <v>5.0800000000000003E-3</v>
      </c>
    </row>
    <row r="66" spans="1:22" x14ac:dyDescent="0.25">
      <c r="A66" s="23">
        <v>5</v>
      </c>
      <c r="C66">
        <v>18</v>
      </c>
      <c r="D66" t="s">
        <v>141</v>
      </c>
      <c r="E66" t="s">
        <v>142</v>
      </c>
      <c r="F66">
        <v>2</v>
      </c>
      <c r="G66">
        <v>2</v>
      </c>
      <c r="H66" t="s">
        <v>170</v>
      </c>
      <c r="I66" t="s">
        <v>171</v>
      </c>
      <c r="J66" s="23">
        <v>2</v>
      </c>
      <c r="K66" t="s">
        <v>75</v>
      </c>
      <c r="L66" s="23" t="s">
        <v>116</v>
      </c>
      <c r="M66" s="23">
        <f t="shared" si="7"/>
        <v>56.529395200000003</v>
      </c>
      <c r="N66" s="23">
        <v>10</v>
      </c>
      <c r="O66" s="23">
        <v>2</v>
      </c>
      <c r="P66" s="23">
        <v>15</v>
      </c>
      <c r="Q66" s="41">
        <f>(M66+N66*$N$2+(O66*$O$2)+P66*$P$2)</f>
        <v>89.392551000000012</v>
      </c>
      <c r="R66" s="41">
        <v>89.05</v>
      </c>
      <c r="T66" s="10">
        <f t="shared" si="6"/>
        <v>0.38467265581135823</v>
      </c>
      <c r="V66" s="23">
        <v>2.5999999999999999E-3</v>
      </c>
    </row>
    <row r="67" spans="1:22" x14ac:dyDescent="0.25">
      <c r="A67" s="23">
        <v>5</v>
      </c>
      <c r="C67">
        <v>19</v>
      </c>
      <c r="D67" t="s">
        <v>141</v>
      </c>
      <c r="E67" t="s">
        <v>142</v>
      </c>
      <c r="F67">
        <v>2</v>
      </c>
      <c r="G67">
        <v>2</v>
      </c>
      <c r="H67" t="s">
        <v>172</v>
      </c>
      <c r="I67" t="s">
        <v>173</v>
      </c>
      <c r="J67" s="23">
        <v>2</v>
      </c>
      <c r="K67" t="s">
        <v>75</v>
      </c>
      <c r="L67" s="23" t="s">
        <v>116</v>
      </c>
      <c r="M67" s="23">
        <f t="shared" si="7"/>
        <v>56.529395200000003</v>
      </c>
      <c r="N67" s="23">
        <v>10</v>
      </c>
      <c r="O67" s="23">
        <v>2</v>
      </c>
      <c r="P67" s="23">
        <v>16</v>
      </c>
      <c r="Q67" s="41">
        <f>(M67+N67*$N$2+(O67*$O$2)+P67*$P$2)</f>
        <v>90.066146800000013</v>
      </c>
      <c r="R67" s="41">
        <v>90.79</v>
      </c>
      <c r="T67" s="10">
        <f t="shared" si="6"/>
        <v>-0.79728296067848159</v>
      </c>
      <c r="V67" s="46">
        <v>2.8999999999999998E-3</v>
      </c>
    </row>
    <row r="68" spans="1:22" s="18" customFormat="1" x14ac:dyDescent="0.25">
      <c r="A68" s="36">
        <v>5</v>
      </c>
      <c r="C68" s="18">
        <v>20</v>
      </c>
      <c r="D68" s="18" t="s">
        <v>141</v>
      </c>
      <c r="E68" s="18" t="s">
        <v>142</v>
      </c>
      <c r="F68" s="18">
        <v>2</v>
      </c>
      <c r="G68" s="18">
        <v>2</v>
      </c>
      <c r="H68" s="18" t="s">
        <v>174</v>
      </c>
      <c r="I68" s="18" t="s">
        <v>175</v>
      </c>
      <c r="J68" s="36">
        <v>2</v>
      </c>
      <c r="K68" s="18" t="s">
        <v>2844</v>
      </c>
      <c r="L68" s="36" t="s">
        <v>116</v>
      </c>
      <c r="M68" s="36">
        <f t="shared" si="7"/>
        <v>56.529395200000003</v>
      </c>
      <c r="N68" s="36">
        <v>10</v>
      </c>
      <c r="O68" s="36">
        <v>2</v>
      </c>
      <c r="P68" s="36">
        <v>17</v>
      </c>
      <c r="Q68" s="44">
        <f>(M68+N68*$N$2+(O68*$O$2)+P68*$P$2)</f>
        <v>90.739742600000014</v>
      </c>
      <c r="R68" s="44"/>
      <c r="S68" s="18">
        <v>-2.5</v>
      </c>
      <c r="T68" s="20"/>
      <c r="U68" s="36" t="s">
        <v>176</v>
      </c>
      <c r="V68" s="36">
        <v>1.7999999999999999E-2</v>
      </c>
    </row>
    <row r="69" spans="1:22" x14ac:dyDescent="0.25">
      <c r="A69" s="23">
        <v>5</v>
      </c>
      <c r="C69">
        <v>21</v>
      </c>
      <c r="D69" t="s">
        <v>141</v>
      </c>
      <c r="E69" t="s">
        <v>142</v>
      </c>
      <c r="F69">
        <v>2</v>
      </c>
      <c r="G69">
        <v>3</v>
      </c>
      <c r="H69" t="s">
        <v>177</v>
      </c>
      <c r="I69" t="s">
        <v>178</v>
      </c>
      <c r="J69" s="23">
        <v>2</v>
      </c>
      <c r="K69" t="s">
        <v>44</v>
      </c>
      <c r="L69" s="23" t="s">
        <v>116</v>
      </c>
      <c r="M69" s="23">
        <f t="shared" si="7"/>
        <v>56.529395200000003</v>
      </c>
      <c r="N69" s="23">
        <v>10</v>
      </c>
      <c r="O69" s="23">
        <v>2</v>
      </c>
      <c r="P69" s="23">
        <v>18</v>
      </c>
      <c r="Q69" s="41">
        <f>(M69+N69*$N$2+(O69*$O$2)+P69*$P$2)</f>
        <v>91.413338400000015</v>
      </c>
      <c r="R69" s="41"/>
      <c r="S69">
        <v>-2.4700000000000002</v>
      </c>
      <c r="T69" s="10"/>
      <c r="U69" s="23" t="s">
        <v>179</v>
      </c>
      <c r="V69" s="23">
        <v>1.7999999999999999E-2</v>
      </c>
    </row>
    <row r="70" spans="1:22" x14ac:dyDescent="0.25">
      <c r="A70" s="23">
        <v>6</v>
      </c>
      <c r="C70">
        <v>6</v>
      </c>
      <c r="D70" t="s">
        <v>180</v>
      </c>
      <c r="E70" t="s">
        <v>181</v>
      </c>
      <c r="F70">
        <v>2</v>
      </c>
      <c r="G70">
        <v>2</v>
      </c>
      <c r="H70" t="s">
        <v>182</v>
      </c>
      <c r="I70" t="s">
        <v>183</v>
      </c>
      <c r="J70" s="23">
        <v>0</v>
      </c>
      <c r="K70" t="s">
        <v>58</v>
      </c>
      <c r="L70" s="23" t="s">
        <v>21</v>
      </c>
    </row>
    <row r="71" spans="1:22" x14ac:dyDescent="0.25">
      <c r="A71" s="23">
        <v>6</v>
      </c>
      <c r="C71">
        <v>7</v>
      </c>
      <c r="D71" t="s">
        <v>180</v>
      </c>
      <c r="E71" t="s">
        <v>181</v>
      </c>
      <c r="F71">
        <v>2</v>
      </c>
      <c r="G71">
        <v>2</v>
      </c>
      <c r="H71" t="s">
        <v>184</v>
      </c>
      <c r="I71" t="s">
        <v>420</v>
      </c>
      <c r="J71" s="23">
        <v>0</v>
      </c>
      <c r="K71" t="s">
        <v>58</v>
      </c>
      <c r="L71" s="23" t="s">
        <v>34</v>
      </c>
      <c r="V71" s="46">
        <v>1E-22</v>
      </c>
    </row>
    <row r="72" spans="1:22" x14ac:dyDescent="0.25">
      <c r="A72" s="23">
        <v>6</v>
      </c>
      <c r="C72">
        <v>8</v>
      </c>
      <c r="D72" t="s">
        <v>180</v>
      </c>
      <c r="E72" t="s">
        <v>181</v>
      </c>
      <c r="F72">
        <v>2</v>
      </c>
      <c r="G72">
        <v>2</v>
      </c>
      <c r="H72" t="s">
        <v>186</v>
      </c>
      <c r="I72" t="s">
        <v>185</v>
      </c>
      <c r="J72" s="23">
        <v>1</v>
      </c>
      <c r="K72" t="s">
        <v>90</v>
      </c>
      <c r="L72" s="23" t="s">
        <v>65</v>
      </c>
      <c r="M72" s="23">
        <f>$Q$15</f>
        <v>24.458400000000001</v>
      </c>
      <c r="N72" s="23">
        <v>0</v>
      </c>
      <c r="O72" s="23">
        <v>2</v>
      </c>
      <c r="P72" s="23">
        <v>0</v>
      </c>
      <c r="Q72" s="41">
        <f>(M72+N72*$N$2+(O72*$O$2)+P72*$P$2)</f>
        <v>26.436974800000002</v>
      </c>
      <c r="R72" s="41">
        <v>24.782</v>
      </c>
      <c r="S72">
        <v>-2.1419999999999999</v>
      </c>
      <c r="U72" s="23" t="s">
        <v>187</v>
      </c>
      <c r="V72" s="46">
        <v>3.5000000000000003E-21</v>
      </c>
    </row>
    <row r="73" spans="1:22" s="3" customFormat="1" x14ac:dyDescent="0.25">
      <c r="A73" s="37">
        <v>6</v>
      </c>
      <c r="C73" s="3">
        <v>9</v>
      </c>
      <c r="D73" s="3" t="s">
        <v>180</v>
      </c>
      <c r="E73" s="3" t="s">
        <v>181</v>
      </c>
      <c r="F73" s="3">
        <v>2</v>
      </c>
      <c r="G73" s="3">
        <v>2</v>
      </c>
      <c r="H73" s="3" t="s">
        <v>188</v>
      </c>
      <c r="I73" s="3" t="s">
        <v>189</v>
      </c>
      <c r="J73" s="37">
        <v>1</v>
      </c>
      <c r="K73" s="3" t="s">
        <v>75</v>
      </c>
      <c r="L73" s="37" t="s">
        <v>69</v>
      </c>
      <c r="M73" s="37">
        <f>$Q$16</f>
        <v>28.264697600000002</v>
      </c>
      <c r="N73" s="37">
        <v>2</v>
      </c>
      <c r="O73" s="37">
        <v>6</v>
      </c>
      <c r="P73" s="37">
        <v>2</v>
      </c>
      <c r="Q73" s="45">
        <f>(M73+N73*$N$2+(O73*$O$2)+P73*$P$2)</f>
        <v>39.703742400000003</v>
      </c>
      <c r="R73" s="45">
        <v>39.035783000000002</v>
      </c>
      <c r="T73" s="14">
        <f t="shared" ref="T73:T86" si="8">(Q73-R73)/R73*100</f>
        <v>1.7111464114860995</v>
      </c>
      <c r="U73" s="37"/>
      <c r="V73" s="37">
        <v>0.1265</v>
      </c>
    </row>
    <row r="74" spans="1:22" x14ac:dyDescent="0.25">
      <c r="A74" s="23">
        <v>6</v>
      </c>
      <c r="C74">
        <v>10</v>
      </c>
      <c r="D74" t="s">
        <v>180</v>
      </c>
      <c r="E74" t="s">
        <v>181</v>
      </c>
      <c r="F74">
        <v>2</v>
      </c>
      <c r="G74">
        <v>2</v>
      </c>
      <c r="H74" t="s">
        <v>190</v>
      </c>
      <c r="I74" t="s">
        <v>191</v>
      </c>
      <c r="J74" s="23">
        <v>2</v>
      </c>
      <c r="K74" t="s">
        <v>75</v>
      </c>
      <c r="L74" s="23" t="s">
        <v>116</v>
      </c>
      <c r="M74" s="23">
        <f>$Q$41</f>
        <v>56.529395200000003</v>
      </c>
      <c r="N74" s="23">
        <v>0</v>
      </c>
      <c r="O74" s="23">
        <v>4</v>
      </c>
      <c r="P74" s="23">
        <v>0</v>
      </c>
      <c r="Q74" s="41">
        <f>(M74+N74*$N$2+(O74*$O$2)+P74*$P$2)</f>
        <v>60.486544800000004</v>
      </c>
      <c r="R74" s="41">
        <v>60.32</v>
      </c>
      <c r="T74" s="10">
        <f t="shared" si="8"/>
        <v>0.27610212201592182</v>
      </c>
      <c r="V74" s="23">
        <v>19.301100000000002</v>
      </c>
    </row>
    <row r="75" spans="1:22" x14ac:dyDescent="0.25">
      <c r="A75" s="23">
        <v>6</v>
      </c>
      <c r="C75">
        <v>11</v>
      </c>
      <c r="D75" t="s">
        <v>180</v>
      </c>
      <c r="E75" t="s">
        <v>181</v>
      </c>
      <c r="F75">
        <v>2</v>
      </c>
      <c r="G75">
        <v>2</v>
      </c>
      <c r="H75" t="s">
        <v>192</v>
      </c>
      <c r="I75" t="s">
        <v>193</v>
      </c>
      <c r="J75" s="23">
        <v>2</v>
      </c>
      <c r="K75" t="s">
        <v>75</v>
      </c>
      <c r="L75" s="23" t="s">
        <v>116</v>
      </c>
      <c r="M75" s="23">
        <f>$Q$41</f>
        <v>56.529395200000003</v>
      </c>
      <c r="N75" s="23">
        <v>4</v>
      </c>
      <c r="O75" s="23">
        <v>6</v>
      </c>
      <c r="P75" s="23">
        <v>4</v>
      </c>
      <c r="Q75" s="41">
        <f>(M75+N75*$N$2+(O75*$O$2)+P75*$P$2)</f>
        <v>73.471760400000008</v>
      </c>
      <c r="R75" s="41">
        <v>73.44</v>
      </c>
      <c r="T75" s="10">
        <f t="shared" si="8"/>
        <v>4.3246732026157732E-2</v>
      </c>
      <c r="V75" s="23">
        <v>1220.412</v>
      </c>
    </row>
    <row r="76" spans="1:22" s="1" customFormat="1" x14ac:dyDescent="0.25">
      <c r="A76" s="33">
        <v>6</v>
      </c>
      <c r="B76" s="1" t="s">
        <v>19</v>
      </c>
      <c r="C76" s="1">
        <v>12</v>
      </c>
      <c r="D76" s="1" t="s">
        <v>180</v>
      </c>
      <c r="E76" s="1" t="s">
        <v>181</v>
      </c>
      <c r="F76" s="1">
        <v>2</v>
      </c>
      <c r="G76" s="1">
        <v>2</v>
      </c>
      <c r="H76" s="1" t="s">
        <v>194</v>
      </c>
      <c r="I76" s="1" t="s">
        <v>424</v>
      </c>
      <c r="J76" s="33">
        <v>3</v>
      </c>
      <c r="K76" s="1" t="s">
        <v>19</v>
      </c>
      <c r="L76" s="33" t="s">
        <v>419</v>
      </c>
      <c r="M76" s="33">
        <f>$Q$16*3</f>
        <v>84.794092800000001</v>
      </c>
      <c r="N76" s="33">
        <v>2</v>
      </c>
      <c r="O76" s="33">
        <v>2</v>
      </c>
      <c r="P76" s="33">
        <v>2</v>
      </c>
      <c r="Q76" s="51">
        <f>(M76+N76*$N$2+(O76*$O$2)+P76*$P$2)</f>
        <v>92.275988000000012</v>
      </c>
      <c r="R76" s="51">
        <v>92.162000000000006</v>
      </c>
      <c r="T76" s="11">
        <f t="shared" si="8"/>
        <v>0.12368221175756407</v>
      </c>
      <c r="U76" s="33"/>
      <c r="V76" s="33" t="s">
        <v>25</v>
      </c>
    </row>
    <row r="77" spans="1:22" x14ac:dyDescent="0.25">
      <c r="A77" s="23">
        <v>6</v>
      </c>
      <c r="C77">
        <v>13</v>
      </c>
      <c r="D77" t="s">
        <v>180</v>
      </c>
      <c r="E77" t="s">
        <v>181</v>
      </c>
      <c r="F77">
        <v>2</v>
      </c>
      <c r="G77">
        <v>2</v>
      </c>
      <c r="H77" t="s">
        <v>195</v>
      </c>
      <c r="I77" t="s">
        <v>196</v>
      </c>
      <c r="J77" s="23">
        <v>3</v>
      </c>
      <c r="K77" t="s">
        <v>75</v>
      </c>
      <c r="L77" s="23" t="s">
        <v>194</v>
      </c>
      <c r="M77" s="23">
        <f>$Q$76</f>
        <v>92.275988000000012</v>
      </c>
      <c r="N77" s="23">
        <v>2</v>
      </c>
      <c r="O77" s="23">
        <v>0</v>
      </c>
      <c r="P77" s="23">
        <v>2</v>
      </c>
      <c r="Q77" s="41">
        <f>(M77+N77*$N$2+(O77*$O$2)+P77*$P$2)</f>
        <v>97.779308400000019</v>
      </c>
      <c r="R77" s="41">
        <v>97.108000000000004</v>
      </c>
      <c r="T77" s="10">
        <f t="shared" si="8"/>
        <v>0.69130081970590995</v>
      </c>
      <c r="V77" s="23" t="s">
        <v>25</v>
      </c>
    </row>
    <row r="78" spans="1:22" x14ac:dyDescent="0.25">
      <c r="A78" s="23">
        <v>6</v>
      </c>
      <c r="C78">
        <v>14</v>
      </c>
      <c r="D78" t="s">
        <v>180</v>
      </c>
      <c r="E78" t="s">
        <v>181</v>
      </c>
      <c r="F78">
        <v>2</v>
      </c>
      <c r="G78">
        <v>2</v>
      </c>
      <c r="H78" t="s">
        <v>197</v>
      </c>
      <c r="I78" t="s">
        <v>198</v>
      </c>
      <c r="J78" s="23">
        <v>3</v>
      </c>
      <c r="K78" t="s">
        <v>75</v>
      </c>
      <c r="L78" s="23" t="s">
        <v>194</v>
      </c>
      <c r="M78" s="23">
        <f t="shared" ref="M78:M87" si="9">$Q$76</f>
        <v>92.275988000000012</v>
      </c>
      <c r="N78" s="23">
        <v>5</v>
      </c>
      <c r="O78" s="23">
        <v>0</v>
      </c>
      <c r="P78" s="23">
        <v>5</v>
      </c>
      <c r="Q78" s="41">
        <f>(M78+N78*$N$2+(O78*$O$2)+P78*$P$2)</f>
        <v>106.03428900000002</v>
      </c>
      <c r="R78" s="41">
        <v>105.285</v>
      </c>
      <c r="T78" s="10">
        <f t="shared" si="8"/>
        <v>0.7116768770480304</v>
      </c>
      <c r="V78" s="46">
        <v>180000000000</v>
      </c>
    </row>
    <row r="79" spans="1:22" x14ac:dyDescent="0.25">
      <c r="A79" s="23">
        <v>6</v>
      </c>
      <c r="C79">
        <v>15</v>
      </c>
      <c r="D79" t="s">
        <v>180</v>
      </c>
      <c r="E79" t="s">
        <v>181</v>
      </c>
      <c r="F79">
        <v>2</v>
      </c>
      <c r="G79">
        <v>2</v>
      </c>
      <c r="H79" t="s">
        <v>199</v>
      </c>
      <c r="I79" t="s">
        <v>200</v>
      </c>
      <c r="J79" s="23">
        <v>3</v>
      </c>
      <c r="K79" t="s">
        <v>75</v>
      </c>
      <c r="L79" s="23" t="s">
        <v>194</v>
      </c>
      <c r="M79" s="23">
        <f t="shared" si="9"/>
        <v>92.275988000000012</v>
      </c>
      <c r="N79" s="23">
        <v>5</v>
      </c>
      <c r="O79" s="23">
        <v>0</v>
      </c>
      <c r="P79" s="23">
        <v>6</v>
      </c>
      <c r="Q79" s="41">
        <f>(M79+N79*$N$2+(O79*$O$2)+P79*$P$2)</f>
        <v>106.70788480000002</v>
      </c>
      <c r="R79" s="41">
        <v>106.5025</v>
      </c>
      <c r="T79" s="10">
        <f t="shared" si="8"/>
        <v>0.19284505058568455</v>
      </c>
      <c r="U79" s="23">
        <v>9.7716999999999992</v>
      </c>
      <c r="V79" s="23">
        <v>2.4489999999999998</v>
      </c>
    </row>
    <row r="80" spans="1:22" x14ac:dyDescent="0.25">
      <c r="A80" s="23">
        <v>6</v>
      </c>
      <c r="C80">
        <v>16</v>
      </c>
      <c r="D80" t="s">
        <v>180</v>
      </c>
      <c r="E80" t="s">
        <v>181</v>
      </c>
      <c r="F80">
        <v>2</v>
      </c>
      <c r="G80">
        <v>2</v>
      </c>
      <c r="H80" t="s">
        <v>201</v>
      </c>
      <c r="I80" t="s">
        <v>202</v>
      </c>
      <c r="J80" s="23">
        <v>3</v>
      </c>
      <c r="K80" t="s">
        <v>75</v>
      </c>
      <c r="L80" s="23" t="s">
        <v>194</v>
      </c>
      <c r="M80" s="23">
        <f t="shared" si="9"/>
        <v>92.275988000000012</v>
      </c>
      <c r="N80" s="23">
        <v>7</v>
      </c>
      <c r="O80" s="23">
        <v>0</v>
      </c>
      <c r="P80" s="23">
        <v>7</v>
      </c>
      <c r="Q80" s="41">
        <f>(M80+N80*$N$2+(O80*$O$2)+P80*$P$2)</f>
        <v>111.53760940000001</v>
      </c>
      <c r="R80" s="41">
        <v>110.75</v>
      </c>
      <c r="T80" s="10">
        <f t="shared" si="8"/>
        <v>0.71115972911964609</v>
      </c>
      <c r="V80" s="23">
        <v>0.747</v>
      </c>
    </row>
    <row r="81" spans="1:22" x14ac:dyDescent="0.25">
      <c r="A81" s="23">
        <v>6</v>
      </c>
      <c r="C81">
        <v>17</v>
      </c>
      <c r="D81" t="s">
        <v>180</v>
      </c>
      <c r="E81" t="s">
        <v>181</v>
      </c>
      <c r="F81">
        <v>2</v>
      </c>
      <c r="G81">
        <v>2</v>
      </c>
      <c r="H81" t="s">
        <v>203</v>
      </c>
      <c r="I81" t="s">
        <v>204</v>
      </c>
      <c r="J81" s="23">
        <v>3</v>
      </c>
      <c r="K81" t="s">
        <v>75</v>
      </c>
      <c r="L81" s="23" t="s">
        <v>194</v>
      </c>
      <c r="M81" s="23">
        <f t="shared" si="9"/>
        <v>92.275988000000012</v>
      </c>
      <c r="N81" s="23">
        <v>7</v>
      </c>
      <c r="O81" s="23">
        <v>0</v>
      </c>
      <c r="P81" s="23">
        <v>8</v>
      </c>
      <c r="Q81" s="41">
        <f>(M81+N81*$N$2+(O81*$O$2)+P81*$P$2)</f>
        <v>112.21120520000001</v>
      </c>
      <c r="R81" s="41">
        <v>111.486</v>
      </c>
      <c r="T81" s="10">
        <f t="shared" si="8"/>
        <v>0.65048992698635244</v>
      </c>
      <c r="V81" s="23">
        <v>0.193</v>
      </c>
    </row>
    <row r="82" spans="1:22" x14ac:dyDescent="0.25">
      <c r="A82" s="23">
        <v>6</v>
      </c>
      <c r="C82">
        <v>18</v>
      </c>
      <c r="D82" t="s">
        <v>180</v>
      </c>
      <c r="E82" t="s">
        <v>181</v>
      </c>
      <c r="F82">
        <v>2</v>
      </c>
      <c r="G82">
        <v>2</v>
      </c>
      <c r="H82" t="s">
        <v>205</v>
      </c>
      <c r="I82" t="s">
        <v>206</v>
      </c>
      <c r="J82" s="23">
        <v>3</v>
      </c>
      <c r="K82" t="s">
        <v>75</v>
      </c>
      <c r="L82" s="23" t="s">
        <v>194</v>
      </c>
      <c r="M82" s="23">
        <f t="shared" si="9"/>
        <v>92.275988000000012</v>
      </c>
      <c r="N82" s="23">
        <v>8</v>
      </c>
      <c r="O82" s="23">
        <v>0</v>
      </c>
      <c r="P82" s="23">
        <v>10</v>
      </c>
      <c r="Q82" s="41">
        <f>(M82+N82*$N$2+(O82*$O$2)+P82*$P$2)</f>
        <v>115.63646120000001</v>
      </c>
      <c r="R82" s="41">
        <v>115.666</v>
      </c>
      <c r="T82" s="10">
        <f t="shared" si="8"/>
        <v>-2.5538014628311873E-2</v>
      </c>
      <c r="V82" s="23">
        <v>9.1999999999999998E-2</v>
      </c>
    </row>
    <row r="83" spans="1:22" x14ac:dyDescent="0.25">
      <c r="A83" s="23">
        <v>6</v>
      </c>
      <c r="C83">
        <v>19</v>
      </c>
      <c r="D83" t="s">
        <v>180</v>
      </c>
      <c r="E83" t="s">
        <v>181</v>
      </c>
      <c r="F83">
        <v>2</v>
      </c>
      <c r="G83">
        <v>2</v>
      </c>
      <c r="H83" t="s">
        <v>207</v>
      </c>
      <c r="I83" t="s">
        <v>208</v>
      </c>
      <c r="J83" s="23">
        <v>3</v>
      </c>
      <c r="K83" s="1" t="s">
        <v>98</v>
      </c>
      <c r="L83" s="23" t="s">
        <v>194</v>
      </c>
      <c r="M83" s="23">
        <f t="shared" si="9"/>
        <v>92.275988000000012</v>
      </c>
      <c r="N83" s="23">
        <v>8</v>
      </c>
      <c r="O83" s="23">
        <v>0</v>
      </c>
      <c r="P83" s="23">
        <v>11</v>
      </c>
      <c r="Q83" s="41">
        <f>(M83+N83*$N$2+(O83*$O$2)+P83*$P$2)</f>
        <v>116.31005700000001</v>
      </c>
      <c r="R83" s="41">
        <v>115.828</v>
      </c>
      <c r="T83" s="10">
        <f t="shared" si="8"/>
        <v>0.41618347895155899</v>
      </c>
      <c r="V83" s="23">
        <v>4.5999999999999999E-2</v>
      </c>
    </row>
    <row r="84" spans="1:22" s="18" customFormat="1" x14ac:dyDescent="0.25">
      <c r="A84" s="36">
        <v>6</v>
      </c>
      <c r="C84" s="18">
        <v>20</v>
      </c>
      <c r="D84" s="18" t="s">
        <v>180</v>
      </c>
      <c r="E84" s="18" t="s">
        <v>181</v>
      </c>
      <c r="F84" s="18">
        <v>2</v>
      </c>
      <c r="G84" s="18">
        <v>2</v>
      </c>
      <c r="H84" s="18" t="s">
        <v>209</v>
      </c>
      <c r="I84" s="18" t="s">
        <v>210</v>
      </c>
      <c r="J84" s="36">
        <v>3</v>
      </c>
      <c r="K84" s="18" t="s">
        <v>2844</v>
      </c>
      <c r="L84" s="36" t="s">
        <v>194</v>
      </c>
      <c r="M84" s="36">
        <f t="shared" si="9"/>
        <v>92.275988000000012</v>
      </c>
      <c r="N84" s="36">
        <v>9</v>
      </c>
      <c r="O84" s="36">
        <v>0</v>
      </c>
      <c r="P84" s="36">
        <v>12</v>
      </c>
      <c r="Q84" s="44">
        <f>(M84+N84*$N$2+(O84*$O$2)+P84*$P$2)</f>
        <v>119.06171720000002</v>
      </c>
      <c r="R84" s="44">
        <v>119.172</v>
      </c>
      <c r="T84" s="20">
        <f t="shared" si="8"/>
        <v>-9.2540865303912756E-2</v>
      </c>
      <c r="U84" s="36"/>
      <c r="V84" s="36">
        <v>1.6E-2</v>
      </c>
    </row>
    <row r="85" spans="1:22" x14ac:dyDescent="0.25">
      <c r="A85" s="23">
        <v>6</v>
      </c>
      <c r="C85">
        <v>21</v>
      </c>
      <c r="D85" t="s">
        <v>180</v>
      </c>
      <c r="E85" t="s">
        <v>181</v>
      </c>
      <c r="F85">
        <v>2</v>
      </c>
      <c r="G85">
        <v>3</v>
      </c>
      <c r="H85" t="s">
        <v>211</v>
      </c>
      <c r="I85" t="s">
        <v>212</v>
      </c>
      <c r="J85" s="23">
        <v>3</v>
      </c>
      <c r="K85" t="s">
        <v>44</v>
      </c>
      <c r="L85" s="23" t="s">
        <v>194</v>
      </c>
      <c r="M85" s="23">
        <f t="shared" si="9"/>
        <v>92.275988000000012</v>
      </c>
      <c r="N85" s="23">
        <v>9</v>
      </c>
      <c r="O85" s="23">
        <v>0</v>
      </c>
      <c r="P85" s="23">
        <v>13</v>
      </c>
      <c r="Q85" s="41">
        <f>(M85+N85*$N$2+(O85*$O$2)+P85*$P$2)</f>
        <v>119.73531300000002</v>
      </c>
      <c r="R85" s="41">
        <v>119.16</v>
      </c>
      <c r="T85" s="10">
        <f t="shared" si="8"/>
        <v>0.48280715005037145</v>
      </c>
      <c r="U85" s="23" t="s">
        <v>3011</v>
      </c>
      <c r="V85" s="23">
        <v>0.126</v>
      </c>
    </row>
    <row r="86" spans="1:22" x14ac:dyDescent="0.25">
      <c r="A86" s="23">
        <v>6</v>
      </c>
      <c r="C86">
        <v>22</v>
      </c>
      <c r="D86" t="s">
        <v>180</v>
      </c>
      <c r="E86" t="s">
        <v>181</v>
      </c>
      <c r="F86">
        <v>2</v>
      </c>
      <c r="G86">
        <v>3</v>
      </c>
      <c r="H86" t="s">
        <v>213</v>
      </c>
      <c r="I86" t="s">
        <v>214</v>
      </c>
      <c r="J86" s="23">
        <v>3</v>
      </c>
      <c r="K86" t="s">
        <v>75</v>
      </c>
      <c r="L86" s="23" t="s">
        <v>194</v>
      </c>
      <c r="M86" s="23">
        <f t="shared" si="9"/>
        <v>92.275988000000012</v>
      </c>
      <c r="N86" s="23">
        <v>9</v>
      </c>
      <c r="O86" s="23">
        <v>0</v>
      </c>
      <c r="P86" s="23">
        <v>14</v>
      </c>
      <c r="Q86" s="41">
        <f>(M86+N86*$N$2+(O86*$O$2)+P86*$P$2)</f>
        <v>120.40890880000002</v>
      </c>
      <c r="R86" s="54">
        <v>120.292</v>
      </c>
      <c r="T86" s="10">
        <f t="shared" si="8"/>
        <v>9.7187510391396503E-2</v>
      </c>
      <c r="V86" s="46">
        <v>1.9999999999999999E-7</v>
      </c>
    </row>
    <row r="87" spans="1:22" x14ac:dyDescent="0.25">
      <c r="A87" s="23">
        <v>6</v>
      </c>
      <c r="C87">
        <v>23</v>
      </c>
      <c r="D87" t="s">
        <v>180</v>
      </c>
      <c r="E87" t="s">
        <v>181</v>
      </c>
      <c r="F87">
        <v>2</v>
      </c>
      <c r="G87">
        <v>3</v>
      </c>
      <c r="H87" t="s">
        <v>215</v>
      </c>
      <c r="I87" t="s">
        <v>216</v>
      </c>
      <c r="J87" s="23">
        <v>3</v>
      </c>
      <c r="K87" t="s">
        <v>44</v>
      </c>
      <c r="L87" s="23" t="s">
        <v>194</v>
      </c>
      <c r="M87" s="23">
        <f t="shared" si="9"/>
        <v>92.275988000000012</v>
      </c>
      <c r="N87" s="23">
        <v>9</v>
      </c>
      <c r="O87" s="23">
        <v>0</v>
      </c>
      <c r="P87" s="23">
        <v>8</v>
      </c>
      <c r="Q87" s="41">
        <f>(M87+N87*$N$2+(O87*$O$2)+P87*$P$2)</f>
        <v>116.36733400000001</v>
      </c>
      <c r="R87" s="54">
        <v>116.14</v>
      </c>
      <c r="T87" s="10">
        <f t="shared" ref="T87" si="10">(Q87-R87)/R87*100</f>
        <v>0.1957413466506055</v>
      </c>
      <c r="V87" s="46">
        <v>1E-22</v>
      </c>
    </row>
    <row r="88" spans="1:22" x14ac:dyDescent="0.25">
      <c r="A88" s="23">
        <v>7</v>
      </c>
      <c r="C88">
        <v>7</v>
      </c>
      <c r="D88" t="s">
        <v>217</v>
      </c>
      <c r="E88" t="s">
        <v>218</v>
      </c>
      <c r="F88">
        <v>2</v>
      </c>
      <c r="G88">
        <v>2</v>
      </c>
      <c r="H88" t="s">
        <v>219</v>
      </c>
      <c r="I88" t="s">
        <v>220</v>
      </c>
      <c r="J88" s="23">
        <v>0</v>
      </c>
      <c r="K88" t="s">
        <v>58</v>
      </c>
      <c r="L88" s="23" t="s">
        <v>21</v>
      </c>
      <c r="V88" s="46">
        <v>1E-22</v>
      </c>
    </row>
    <row r="89" spans="1:22" x14ac:dyDescent="0.25">
      <c r="A89" s="23">
        <v>7</v>
      </c>
      <c r="C89">
        <v>8</v>
      </c>
      <c r="D89" t="s">
        <v>217</v>
      </c>
      <c r="E89" t="s">
        <v>218</v>
      </c>
      <c r="F89">
        <v>2</v>
      </c>
      <c r="G89">
        <v>2</v>
      </c>
      <c r="H89" t="s">
        <v>221</v>
      </c>
      <c r="I89" t="s">
        <v>222</v>
      </c>
      <c r="J89" s="23">
        <v>0</v>
      </c>
      <c r="K89" t="s">
        <v>58</v>
      </c>
      <c r="L89" s="23" t="s">
        <v>34</v>
      </c>
    </row>
    <row r="90" spans="1:22" x14ac:dyDescent="0.25">
      <c r="A90" s="23">
        <v>7</v>
      </c>
      <c r="C90">
        <v>9</v>
      </c>
      <c r="D90" t="s">
        <v>217</v>
      </c>
      <c r="E90" t="s">
        <v>218</v>
      </c>
      <c r="F90">
        <v>2</v>
      </c>
      <c r="G90">
        <v>2</v>
      </c>
      <c r="H90" t="s">
        <v>223</v>
      </c>
      <c r="I90" t="s">
        <v>224</v>
      </c>
      <c r="J90" s="23">
        <v>1</v>
      </c>
      <c r="K90" t="s">
        <v>58</v>
      </c>
      <c r="L90" s="23" t="s">
        <v>65</v>
      </c>
    </row>
    <row r="91" spans="1:22" x14ac:dyDescent="0.25">
      <c r="A91" s="23">
        <v>7</v>
      </c>
      <c r="C91">
        <v>10</v>
      </c>
      <c r="D91" t="s">
        <v>217</v>
      </c>
      <c r="E91" t="s">
        <v>218</v>
      </c>
      <c r="F91">
        <v>2</v>
      </c>
      <c r="G91">
        <v>2</v>
      </c>
      <c r="H91" t="s">
        <v>225</v>
      </c>
      <c r="I91" t="s">
        <v>226</v>
      </c>
      <c r="J91" s="23">
        <v>1</v>
      </c>
      <c r="K91" t="s">
        <v>90</v>
      </c>
      <c r="L91" s="23" t="s">
        <v>69</v>
      </c>
      <c r="M91" s="23">
        <f>$Q$16</f>
        <v>28.264697600000002</v>
      </c>
      <c r="N91" s="23">
        <v>0</v>
      </c>
      <c r="O91" s="23">
        <v>8</v>
      </c>
      <c r="P91" s="23">
        <v>0</v>
      </c>
      <c r="Q91" s="41">
        <f>(M91+N91*$N$2+(O91*$O$2)+P91*$P$2)</f>
        <v>36.1789968</v>
      </c>
      <c r="R91" s="41">
        <v>35.537999999999997</v>
      </c>
      <c r="T91" s="10">
        <f t="shared" ref="T91:T105" si="11">(Q91-R91)/R91*100</f>
        <v>1.8036940739490224</v>
      </c>
      <c r="V91" s="46">
        <v>1.43E-22</v>
      </c>
    </row>
    <row r="92" spans="1:22" s="2" customFormat="1" x14ac:dyDescent="0.25">
      <c r="A92" s="35">
        <v>7</v>
      </c>
      <c r="C92" s="2">
        <v>11</v>
      </c>
      <c r="D92" s="2" t="s">
        <v>217</v>
      </c>
      <c r="E92" s="2" t="s">
        <v>218</v>
      </c>
      <c r="F92" s="2">
        <v>2</v>
      </c>
      <c r="G92" s="2">
        <v>2</v>
      </c>
      <c r="H92" s="2" t="s">
        <v>227</v>
      </c>
      <c r="I92" s="2" t="s">
        <v>228</v>
      </c>
      <c r="J92" s="35">
        <v>2</v>
      </c>
      <c r="K92" s="2" t="s">
        <v>72</v>
      </c>
      <c r="L92" s="35" t="s">
        <v>116</v>
      </c>
      <c r="M92" s="35">
        <f>$Q$41</f>
        <v>56.529395200000003</v>
      </c>
      <c r="N92" s="35">
        <v>0</v>
      </c>
      <c r="O92" s="35">
        <v>2</v>
      </c>
      <c r="P92" s="35">
        <v>0</v>
      </c>
      <c r="Q92" s="53">
        <f>(M92+N92*$N$2+(O92*$O$2)+P92*$P$2)</f>
        <v>58.50797</v>
      </c>
      <c r="R92" s="53">
        <v>58.831071999999999</v>
      </c>
      <c r="T92" s="13">
        <f t="shared" si="11"/>
        <v>-0.54920297899721882</v>
      </c>
      <c r="U92" s="35" t="s">
        <v>229</v>
      </c>
      <c r="V92" s="48">
        <v>5.8499999999999997E-22</v>
      </c>
    </row>
    <row r="93" spans="1:22" x14ac:dyDescent="0.25">
      <c r="A93" s="23">
        <v>7</v>
      </c>
      <c r="C93">
        <v>12</v>
      </c>
      <c r="D93" t="s">
        <v>217</v>
      </c>
      <c r="E93" t="s">
        <v>218</v>
      </c>
      <c r="F93">
        <v>2</v>
      </c>
      <c r="G93">
        <v>2</v>
      </c>
      <c r="H93" t="s">
        <v>230</v>
      </c>
      <c r="I93" t="s">
        <v>231</v>
      </c>
      <c r="J93" s="23">
        <v>2</v>
      </c>
      <c r="K93" t="s">
        <v>75</v>
      </c>
      <c r="L93" s="23" t="s">
        <v>116</v>
      </c>
      <c r="M93" s="23">
        <f>$Q$41</f>
        <v>56.529395200000003</v>
      </c>
      <c r="N93" s="23">
        <v>4</v>
      </c>
      <c r="O93" s="23">
        <v>6</v>
      </c>
      <c r="P93" s="23">
        <v>4</v>
      </c>
      <c r="Q93" s="41">
        <f>(M93+N93*$N$2+(O93*$O$2)+P93*$P$2)</f>
        <v>73.471760400000008</v>
      </c>
      <c r="R93" s="41">
        <v>74.041300000000007</v>
      </c>
      <c r="T93" s="10">
        <f t="shared" si="11"/>
        <v>-0.76921880085843819</v>
      </c>
      <c r="V93" s="23">
        <v>1.0999999999999999E-2</v>
      </c>
    </row>
    <row r="94" spans="1:22" x14ac:dyDescent="0.25">
      <c r="A94" s="23">
        <v>7</v>
      </c>
      <c r="C94">
        <v>13</v>
      </c>
      <c r="D94" t="s">
        <v>217</v>
      </c>
      <c r="E94" t="s">
        <v>218</v>
      </c>
      <c r="F94">
        <v>2</v>
      </c>
      <c r="G94">
        <v>2</v>
      </c>
      <c r="H94" t="s">
        <v>232</v>
      </c>
      <c r="I94" t="s">
        <v>233</v>
      </c>
      <c r="J94" s="23">
        <v>3</v>
      </c>
      <c r="K94" t="s">
        <v>75</v>
      </c>
      <c r="L94" s="23" t="s">
        <v>116</v>
      </c>
      <c r="M94" s="23">
        <f>$Q$41</f>
        <v>56.529395200000003</v>
      </c>
      <c r="N94" s="23">
        <v>0</v>
      </c>
      <c r="O94" s="23">
        <v>6</v>
      </c>
      <c r="P94" s="23">
        <v>0</v>
      </c>
      <c r="Q94" s="41">
        <f>(M94+N94*$N$2+(O94*$O$2)+P94*$P$2)</f>
        <v>62.465119600000001</v>
      </c>
      <c r="R94" s="41">
        <v>94.105000000000004</v>
      </c>
      <c r="T94" s="10">
        <f t="shared" si="11"/>
        <v>-33.621890866585197</v>
      </c>
      <c r="V94" s="23">
        <v>597.9</v>
      </c>
    </row>
    <row r="95" spans="1:22" s="6" customFormat="1" x14ac:dyDescent="0.25">
      <c r="A95" s="32">
        <v>7</v>
      </c>
      <c r="B95" s="6" t="s">
        <v>19</v>
      </c>
      <c r="C95" s="6">
        <v>14</v>
      </c>
      <c r="D95" s="6" t="s">
        <v>217</v>
      </c>
      <c r="E95" s="6" t="s">
        <v>218</v>
      </c>
      <c r="F95" s="6">
        <v>2</v>
      </c>
      <c r="G95" s="6">
        <v>2</v>
      </c>
      <c r="H95" s="6" t="s">
        <v>234</v>
      </c>
      <c r="I95" s="6" t="s">
        <v>235</v>
      </c>
      <c r="J95" s="32">
        <v>3</v>
      </c>
      <c r="K95" s="6" t="s">
        <v>19</v>
      </c>
      <c r="L95" s="32" t="s">
        <v>194</v>
      </c>
      <c r="M95" s="32">
        <f t="shared" ref="M95:M105" si="12">$Q$76</f>
        <v>92.275988000000012</v>
      </c>
      <c r="N95" s="32">
        <v>4</v>
      </c>
      <c r="O95" s="32">
        <v>2</v>
      </c>
      <c r="P95" s="32">
        <v>4</v>
      </c>
      <c r="Q95" s="43">
        <f>(M95+N95*$N$2+(O95*$O$2)+P95*$P$2)</f>
        <v>105.26120360000002</v>
      </c>
      <c r="R95" s="43">
        <v>104.65900000000001</v>
      </c>
      <c r="T95" s="15">
        <f t="shared" si="11"/>
        <v>0.57539590479558367</v>
      </c>
      <c r="U95" s="32"/>
      <c r="V95" s="32" t="s">
        <v>25</v>
      </c>
    </row>
    <row r="96" spans="1:22" x14ac:dyDescent="0.25">
      <c r="A96" s="23">
        <v>7</v>
      </c>
      <c r="C96">
        <v>15</v>
      </c>
      <c r="D96" t="s">
        <v>217</v>
      </c>
      <c r="E96" t="s">
        <v>218</v>
      </c>
      <c r="F96">
        <v>2</v>
      </c>
      <c r="G96">
        <v>2</v>
      </c>
      <c r="H96" t="s">
        <v>236</v>
      </c>
      <c r="I96" t="s">
        <v>237</v>
      </c>
      <c r="J96" s="23">
        <v>3</v>
      </c>
      <c r="K96" t="s">
        <v>75</v>
      </c>
      <c r="L96" s="23" t="s">
        <v>194</v>
      </c>
      <c r="M96" s="23">
        <f t="shared" si="12"/>
        <v>92.275988000000012</v>
      </c>
      <c r="N96" s="23">
        <v>8</v>
      </c>
      <c r="O96" s="23">
        <v>2</v>
      </c>
      <c r="P96" s="23">
        <v>5</v>
      </c>
      <c r="Q96" s="41">
        <f>(M96+N96*$N$2+(O96*$O$2)+P96*$P$2)</f>
        <v>114.24705700000003</v>
      </c>
      <c r="R96" s="41">
        <v>115.492</v>
      </c>
      <c r="T96" s="10">
        <f t="shared" si="11"/>
        <v>-1.0779473902954126</v>
      </c>
      <c r="V96" s="23" t="s">
        <v>25</v>
      </c>
    </row>
    <row r="97" spans="1:22" x14ac:dyDescent="0.25">
      <c r="A97" s="23">
        <v>7</v>
      </c>
      <c r="C97">
        <v>16</v>
      </c>
      <c r="D97" t="s">
        <v>217</v>
      </c>
      <c r="E97" t="s">
        <v>218</v>
      </c>
      <c r="F97">
        <v>2</v>
      </c>
      <c r="G97">
        <v>2</v>
      </c>
      <c r="H97" t="s">
        <v>238</v>
      </c>
      <c r="I97" t="s">
        <v>239</v>
      </c>
      <c r="J97" s="23">
        <v>3</v>
      </c>
      <c r="K97" t="s">
        <v>75</v>
      </c>
      <c r="L97" s="23" t="s">
        <v>194</v>
      </c>
      <c r="M97" s="23">
        <f t="shared" si="12"/>
        <v>92.275988000000012</v>
      </c>
      <c r="N97" s="23">
        <v>9</v>
      </c>
      <c r="O97" s="23">
        <v>2</v>
      </c>
      <c r="P97" s="23">
        <v>6</v>
      </c>
      <c r="Q97" s="41">
        <f>(M97+N97*$N$2+(O97*$O$2)+P97*$P$2)</f>
        <v>116.99871720000002</v>
      </c>
      <c r="R97" s="41">
        <v>117.98099999999999</v>
      </c>
      <c r="T97" s="10">
        <f t="shared" si="11"/>
        <v>-0.83257710987360589</v>
      </c>
      <c r="V97" s="23">
        <v>7.13</v>
      </c>
    </row>
    <row r="98" spans="1:22" x14ac:dyDescent="0.25">
      <c r="A98" s="23">
        <v>7</v>
      </c>
      <c r="C98">
        <v>17</v>
      </c>
      <c r="D98" t="s">
        <v>217</v>
      </c>
      <c r="E98" t="s">
        <v>218</v>
      </c>
      <c r="F98">
        <v>2</v>
      </c>
      <c r="G98">
        <v>2</v>
      </c>
      <c r="H98" t="s">
        <v>240</v>
      </c>
      <c r="I98" t="s">
        <v>241</v>
      </c>
      <c r="J98" s="23">
        <v>3</v>
      </c>
      <c r="K98" t="s">
        <v>75</v>
      </c>
      <c r="L98" s="23" t="s">
        <v>194</v>
      </c>
      <c r="M98" s="23">
        <f t="shared" si="12"/>
        <v>92.275988000000012</v>
      </c>
      <c r="N98" s="23">
        <v>12</v>
      </c>
      <c r="O98" s="23">
        <v>2</v>
      </c>
      <c r="P98" s="23">
        <v>7</v>
      </c>
      <c r="Q98" s="41">
        <f>(M98+N98*$N$2+(O98*$O$2)+P98*$P$2)</f>
        <v>123.90650620000001</v>
      </c>
      <c r="R98" s="41">
        <v>123.86499999999999</v>
      </c>
      <c r="T98" s="10">
        <f t="shared" si="11"/>
        <v>3.3509223751677079E-2</v>
      </c>
      <c r="V98" s="23">
        <v>4.173</v>
      </c>
    </row>
    <row r="99" spans="1:22" x14ac:dyDescent="0.25">
      <c r="A99" s="23">
        <v>7</v>
      </c>
      <c r="C99">
        <v>18</v>
      </c>
      <c r="D99" t="s">
        <v>217</v>
      </c>
      <c r="E99" t="s">
        <v>218</v>
      </c>
      <c r="F99">
        <v>2</v>
      </c>
      <c r="G99">
        <v>2</v>
      </c>
      <c r="H99" t="s">
        <v>242</v>
      </c>
      <c r="I99" t="s">
        <v>243</v>
      </c>
      <c r="J99" s="23">
        <v>3</v>
      </c>
      <c r="K99" t="s">
        <v>75</v>
      </c>
      <c r="L99" s="23" t="s">
        <v>194</v>
      </c>
      <c r="M99" s="23">
        <f t="shared" si="12"/>
        <v>92.275988000000012</v>
      </c>
      <c r="N99" s="23">
        <v>13</v>
      </c>
      <c r="O99" s="23">
        <v>2</v>
      </c>
      <c r="P99" s="23">
        <v>8</v>
      </c>
      <c r="Q99" s="41">
        <f>(M99+N99*$N$2+(O99*$O$2)+P99*$P$2)</f>
        <v>126.65816640000001</v>
      </c>
      <c r="R99" s="41">
        <v>126.69</v>
      </c>
      <c r="T99" s="10">
        <f t="shared" si="11"/>
        <v>-2.51271607861588E-2</v>
      </c>
      <c r="V99" s="23">
        <v>0.61899999999999999</v>
      </c>
    </row>
    <row r="100" spans="1:22" x14ac:dyDescent="0.25">
      <c r="A100" s="23">
        <v>7</v>
      </c>
      <c r="C100">
        <v>19</v>
      </c>
      <c r="D100" t="s">
        <v>217</v>
      </c>
      <c r="E100" t="s">
        <v>218</v>
      </c>
      <c r="F100">
        <v>2</v>
      </c>
      <c r="G100">
        <v>2</v>
      </c>
      <c r="H100" t="s">
        <v>244</v>
      </c>
      <c r="I100" t="s">
        <v>245</v>
      </c>
      <c r="J100" s="23">
        <v>3</v>
      </c>
      <c r="K100" t="s">
        <v>75</v>
      </c>
      <c r="L100" s="23" t="s">
        <v>194</v>
      </c>
      <c r="M100" s="23">
        <f t="shared" si="12"/>
        <v>92.275988000000012</v>
      </c>
      <c r="N100" s="23">
        <v>15</v>
      </c>
      <c r="O100" s="23">
        <v>2</v>
      </c>
      <c r="P100" s="23">
        <v>9</v>
      </c>
      <c r="Q100" s="41">
        <f>(M100+N100*$N$2+(O100*$O$2)+P100*$P$2)</f>
        <v>131.48789100000002</v>
      </c>
      <c r="R100" s="41">
        <v>132.06861699999999</v>
      </c>
      <c r="T100" s="10">
        <f t="shared" si="11"/>
        <v>-0.43971536402169653</v>
      </c>
      <c r="V100" s="23">
        <v>0.33600000000000002</v>
      </c>
    </row>
    <row r="101" spans="1:22" s="18" customFormat="1" x14ac:dyDescent="0.25">
      <c r="A101" s="36">
        <v>7</v>
      </c>
      <c r="C101" s="18">
        <v>20</v>
      </c>
      <c r="D101" s="18" t="s">
        <v>217</v>
      </c>
      <c r="E101" s="18" t="s">
        <v>218</v>
      </c>
      <c r="F101" s="18">
        <v>2</v>
      </c>
      <c r="G101" s="18">
        <v>2</v>
      </c>
      <c r="H101" s="18" t="s">
        <v>246</v>
      </c>
      <c r="I101" s="18" t="s">
        <v>247</v>
      </c>
      <c r="J101" s="36">
        <v>3</v>
      </c>
      <c r="K101" s="18" t="s">
        <v>2844</v>
      </c>
      <c r="L101" s="36" t="s">
        <v>194</v>
      </c>
      <c r="M101" s="36">
        <f t="shared" si="12"/>
        <v>92.275988000000012</v>
      </c>
      <c r="N101" s="36">
        <v>16</v>
      </c>
      <c r="O101" s="36">
        <v>2</v>
      </c>
      <c r="P101" s="36">
        <v>10</v>
      </c>
      <c r="Q101" s="44">
        <f>(M101+N101*$N$2+(O101*$O$2)+P101*$P$2)</f>
        <v>134.23955120000002</v>
      </c>
      <c r="R101" s="44">
        <v>134.18299999999999</v>
      </c>
      <c r="T101" s="20">
        <f t="shared" si="11"/>
        <v>4.2144832057734345E-2</v>
      </c>
      <c r="U101" s="36"/>
      <c r="V101" s="36">
        <v>0.13600000000000001</v>
      </c>
    </row>
    <row r="102" spans="1:22" x14ac:dyDescent="0.25">
      <c r="A102" s="23">
        <v>7</v>
      </c>
      <c r="C102">
        <v>21</v>
      </c>
      <c r="D102" t="s">
        <v>217</v>
      </c>
      <c r="E102" t="s">
        <v>218</v>
      </c>
      <c r="F102">
        <v>2</v>
      </c>
      <c r="G102">
        <v>3</v>
      </c>
      <c r="H102" t="s">
        <v>248</v>
      </c>
      <c r="I102" t="s">
        <v>249</v>
      </c>
      <c r="J102" s="23">
        <v>3</v>
      </c>
      <c r="K102" s="1" t="s">
        <v>98</v>
      </c>
      <c r="L102" s="23" t="s">
        <v>194</v>
      </c>
      <c r="M102" s="23">
        <f t="shared" si="12"/>
        <v>92.275988000000012</v>
      </c>
      <c r="N102" s="23">
        <v>18</v>
      </c>
      <c r="O102" s="23">
        <v>2</v>
      </c>
      <c r="P102" s="23">
        <v>11</v>
      </c>
      <c r="Q102" s="41">
        <f>(M102+N102*$N$2+(O102*$O$2)+P102*$P$2)</f>
        <v>139.06927579999999</v>
      </c>
      <c r="R102" s="41">
        <v>138.78899999999999</v>
      </c>
      <c r="T102" s="10">
        <f t="shared" si="11"/>
        <v>0.20194381399102113</v>
      </c>
      <c r="V102" s="23">
        <v>8.6999999999999994E-2</v>
      </c>
    </row>
    <row r="103" spans="1:22" x14ac:dyDescent="0.25">
      <c r="A103" s="23">
        <v>7</v>
      </c>
      <c r="C103">
        <v>22</v>
      </c>
      <c r="D103" t="s">
        <v>217</v>
      </c>
      <c r="E103" t="s">
        <v>218</v>
      </c>
      <c r="F103">
        <v>2</v>
      </c>
      <c r="G103">
        <v>3</v>
      </c>
      <c r="H103" t="s">
        <v>250</v>
      </c>
      <c r="I103" t="s">
        <v>251</v>
      </c>
      <c r="J103" s="23">
        <v>3</v>
      </c>
      <c r="K103" t="s">
        <v>75</v>
      </c>
      <c r="L103" s="23" t="s">
        <v>194</v>
      </c>
      <c r="M103" s="23">
        <f t="shared" si="12"/>
        <v>92.275988000000012</v>
      </c>
      <c r="N103" s="23">
        <v>18</v>
      </c>
      <c r="O103" s="23">
        <v>2</v>
      </c>
      <c r="P103" s="23">
        <v>12</v>
      </c>
      <c r="Q103" s="41">
        <f>(M103+N103*$N$2+(O103*$O$2)+P103*$P$2)</f>
        <v>139.7428716</v>
      </c>
      <c r="R103" s="41">
        <v>140.012</v>
      </c>
      <c r="T103" s="10">
        <f t="shared" si="11"/>
        <v>-0.19221809559180614</v>
      </c>
      <c r="V103" s="23">
        <v>2.4E-2</v>
      </c>
    </row>
    <row r="104" spans="1:22" x14ac:dyDescent="0.25">
      <c r="A104" s="23">
        <v>7</v>
      </c>
      <c r="C104">
        <v>23</v>
      </c>
      <c r="D104" t="s">
        <v>217</v>
      </c>
      <c r="E104" t="s">
        <v>218</v>
      </c>
      <c r="F104">
        <v>2</v>
      </c>
      <c r="G104">
        <v>3</v>
      </c>
      <c r="H104" t="s">
        <v>252</v>
      </c>
      <c r="I104" t="s">
        <v>253</v>
      </c>
      <c r="J104" s="23">
        <v>3</v>
      </c>
      <c r="K104" t="s">
        <v>75</v>
      </c>
      <c r="L104" s="23" t="s">
        <v>194</v>
      </c>
      <c r="M104" s="23">
        <f t="shared" si="12"/>
        <v>92.275988000000012</v>
      </c>
      <c r="N104" s="23">
        <v>18</v>
      </c>
      <c r="O104" s="23">
        <v>2</v>
      </c>
      <c r="P104" s="23">
        <v>13</v>
      </c>
      <c r="Q104" s="41">
        <f>(M104+N104*$N$2+(O104*$O$2)+P104*$P$2)</f>
        <v>140.41646739999999</v>
      </c>
      <c r="R104" s="41">
        <v>142.429</v>
      </c>
      <c r="T104" s="10">
        <f t="shared" si="11"/>
        <v>-1.4130076037885642</v>
      </c>
      <c r="V104" s="23">
        <v>1.3899999999999999E-2</v>
      </c>
    </row>
    <row r="105" spans="1:22" x14ac:dyDescent="0.25">
      <c r="A105" s="23">
        <v>7</v>
      </c>
      <c r="C105">
        <v>24</v>
      </c>
      <c r="D105" t="s">
        <v>217</v>
      </c>
      <c r="E105" t="s">
        <v>218</v>
      </c>
      <c r="F105">
        <v>2</v>
      </c>
      <c r="G105">
        <v>3</v>
      </c>
      <c r="H105" t="s">
        <v>254</v>
      </c>
      <c r="I105" t="s">
        <v>255</v>
      </c>
      <c r="J105" s="23">
        <v>3</v>
      </c>
      <c r="K105" t="s">
        <v>44</v>
      </c>
      <c r="L105" s="23" t="s">
        <v>194</v>
      </c>
      <c r="M105" s="23">
        <f t="shared" si="12"/>
        <v>92.275988000000012</v>
      </c>
      <c r="N105" s="23">
        <v>18</v>
      </c>
      <c r="O105" s="23">
        <v>2</v>
      </c>
      <c r="P105" s="23">
        <v>14</v>
      </c>
      <c r="Q105" s="41">
        <f>(M105+N105*$N$2+(O105*$O$2)+P105*$P$2)</f>
        <v>141.09006319999997</v>
      </c>
      <c r="R105" s="41">
        <v>141.19499999999999</v>
      </c>
      <c r="T105" s="10">
        <f t="shared" si="11"/>
        <v>-7.4320478770507875E-2</v>
      </c>
      <c r="V105" s="23">
        <v>5.2000000000000002E-8</v>
      </c>
    </row>
    <row r="106" spans="1:22" x14ac:dyDescent="0.25">
      <c r="A106" s="23">
        <v>7</v>
      </c>
      <c r="C106">
        <v>25</v>
      </c>
      <c r="D106" t="s">
        <v>217</v>
      </c>
      <c r="E106" t="s">
        <v>218</v>
      </c>
      <c r="F106">
        <v>2</v>
      </c>
      <c r="G106">
        <v>3</v>
      </c>
      <c r="H106" t="s">
        <v>256</v>
      </c>
      <c r="I106" t="s">
        <v>257</v>
      </c>
      <c r="J106" s="23">
        <v>3</v>
      </c>
      <c r="K106" t="s">
        <v>58</v>
      </c>
    </row>
    <row r="107" spans="1:22" x14ac:dyDescent="0.25">
      <c r="A107" s="23">
        <v>8</v>
      </c>
      <c r="C107">
        <v>8</v>
      </c>
      <c r="D107" t="s">
        <v>258</v>
      </c>
      <c r="E107" t="s">
        <v>259</v>
      </c>
      <c r="F107">
        <v>2</v>
      </c>
      <c r="G107">
        <v>2</v>
      </c>
      <c r="H107" t="s">
        <v>260</v>
      </c>
      <c r="I107" t="s">
        <v>261</v>
      </c>
      <c r="J107" s="23">
        <v>0</v>
      </c>
      <c r="K107" t="s">
        <v>58</v>
      </c>
      <c r="L107" s="23" t="s">
        <v>21</v>
      </c>
    </row>
    <row r="108" spans="1:22" x14ac:dyDescent="0.25">
      <c r="A108" s="23">
        <v>8</v>
      </c>
      <c r="C108">
        <v>9</v>
      </c>
      <c r="D108" t="s">
        <v>258</v>
      </c>
      <c r="E108" t="s">
        <v>259</v>
      </c>
      <c r="F108">
        <v>2</v>
      </c>
      <c r="G108">
        <v>2</v>
      </c>
      <c r="H108" t="s">
        <v>262</v>
      </c>
      <c r="I108" t="s">
        <v>263</v>
      </c>
      <c r="J108" s="23">
        <v>0</v>
      </c>
      <c r="K108" t="s">
        <v>58</v>
      </c>
      <c r="L108" s="23" t="s">
        <v>34</v>
      </c>
    </row>
    <row r="109" spans="1:22" x14ac:dyDescent="0.25">
      <c r="A109" s="23">
        <v>8</v>
      </c>
      <c r="C109">
        <v>10</v>
      </c>
      <c r="D109" t="s">
        <v>258</v>
      </c>
      <c r="E109" t="s">
        <v>259</v>
      </c>
      <c r="F109">
        <v>2</v>
      </c>
      <c r="G109">
        <v>2</v>
      </c>
      <c r="H109" t="s">
        <v>264</v>
      </c>
      <c r="I109" t="s">
        <v>265</v>
      </c>
      <c r="J109" s="23">
        <v>1</v>
      </c>
      <c r="K109" t="s">
        <v>58</v>
      </c>
      <c r="L109" s="23" t="s">
        <v>65</v>
      </c>
      <c r="M109" s="23">
        <f>$Q$15</f>
        <v>24.458400000000001</v>
      </c>
    </row>
    <row r="110" spans="1:22" x14ac:dyDescent="0.25">
      <c r="A110" s="23">
        <v>8</v>
      </c>
      <c r="C110">
        <v>11</v>
      </c>
      <c r="D110" t="s">
        <v>258</v>
      </c>
      <c r="E110" t="s">
        <v>259</v>
      </c>
      <c r="F110">
        <v>2</v>
      </c>
      <c r="G110">
        <v>2</v>
      </c>
      <c r="H110" t="s">
        <v>266</v>
      </c>
      <c r="I110" t="s">
        <v>267</v>
      </c>
      <c r="J110" s="23">
        <v>1</v>
      </c>
      <c r="K110" t="s">
        <v>90</v>
      </c>
      <c r="L110" s="23" t="s">
        <v>65</v>
      </c>
      <c r="M110" s="23">
        <f>$Q$15</f>
        <v>24.458400000000001</v>
      </c>
      <c r="V110" s="46">
        <v>1.98E-22</v>
      </c>
    </row>
    <row r="111" spans="1:22" x14ac:dyDescent="0.25">
      <c r="A111" s="23">
        <v>8</v>
      </c>
      <c r="C111">
        <v>12</v>
      </c>
      <c r="D111" t="s">
        <v>258</v>
      </c>
      <c r="E111" t="s">
        <v>259</v>
      </c>
      <c r="F111">
        <v>2</v>
      </c>
      <c r="G111">
        <v>2</v>
      </c>
      <c r="H111" t="s">
        <v>268</v>
      </c>
      <c r="I111" t="s">
        <v>269</v>
      </c>
      <c r="J111" s="23">
        <v>2</v>
      </c>
      <c r="K111" t="s">
        <v>72</v>
      </c>
      <c r="L111" s="23" t="s">
        <v>116</v>
      </c>
      <c r="M111" s="23">
        <f>$Q$41</f>
        <v>56.529395200000003</v>
      </c>
      <c r="N111" s="23">
        <v>0</v>
      </c>
      <c r="O111" s="23">
        <v>4</v>
      </c>
      <c r="P111" s="23">
        <v>0</v>
      </c>
      <c r="Q111" s="41">
        <f>(M111+N111*$N$2+(O111*$O$2)+P111*$P$2)</f>
        <v>60.486544800000004</v>
      </c>
      <c r="R111" s="41">
        <v>58.532043000000002</v>
      </c>
      <c r="S111">
        <v>-1.9</v>
      </c>
      <c r="T111" s="10">
        <f t="shared" ref="T111:T125" si="13">(Q111-R111)/R111*100</f>
        <v>3.3391996927221603</v>
      </c>
      <c r="V111" s="46">
        <v>8.9000000000000006E-21</v>
      </c>
    </row>
    <row r="112" spans="1:22" x14ac:dyDescent="0.25">
      <c r="A112" s="23">
        <v>8</v>
      </c>
      <c r="C112">
        <v>13</v>
      </c>
      <c r="D112" t="s">
        <v>258</v>
      </c>
      <c r="E112" t="s">
        <v>259</v>
      </c>
      <c r="F112">
        <v>2</v>
      </c>
      <c r="G112">
        <v>2</v>
      </c>
      <c r="H112" t="s">
        <v>270</v>
      </c>
      <c r="I112" t="s">
        <v>271</v>
      </c>
      <c r="J112" s="23">
        <v>2</v>
      </c>
      <c r="K112" t="s">
        <v>75</v>
      </c>
      <c r="L112" s="23" t="s">
        <v>116</v>
      </c>
      <c r="M112" s="23">
        <f>$Q$41</f>
        <v>56.529395200000003</v>
      </c>
      <c r="N112" s="23">
        <v>4</v>
      </c>
      <c r="O112" s="23">
        <v>8</v>
      </c>
      <c r="P112" s="23">
        <v>4</v>
      </c>
      <c r="Q112" s="41">
        <f>(M112+N112*$N$2+(O112*$O$2)+P112*$P$2)</f>
        <v>75.450335200000012</v>
      </c>
      <c r="R112" s="41">
        <v>75.552999999999997</v>
      </c>
      <c r="T112" s="10">
        <f t="shared" si="13"/>
        <v>-0.13588447844557494</v>
      </c>
      <c r="U112" s="23">
        <v>17.77</v>
      </c>
      <c r="V112" s="23">
        <v>8.5800000000000008E-3</v>
      </c>
    </row>
    <row r="113" spans="1:22" x14ac:dyDescent="0.25">
      <c r="A113" s="23">
        <v>8</v>
      </c>
      <c r="C113">
        <v>14</v>
      </c>
      <c r="D113" t="s">
        <v>258</v>
      </c>
      <c r="E113" t="s">
        <v>259</v>
      </c>
      <c r="F113">
        <v>2</v>
      </c>
      <c r="G113">
        <v>2</v>
      </c>
      <c r="H113" t="s">
        <v>272</v>
      </c>
      <c r="I113" t="s">
        <v>273</v>
      </c>
      <c r="J113" s="23">
        <v>3</v>
      </c>
      <c r="K113" t="s">
        <v>75</v>
      </c>
      <c r="L113" s="23" t="s">
        <v>194</v>
      </c>
      <c r="M113" s="23">
        <f t="shared" ref="M113:M114" si="14">$Q$76</f>
        <v>92.275988000000012</v>
      </c>
      <c r="N113" s="23">
        <v>0</v>
      </c>
      <c r="O113" s="23">
        <v>6</v>
      </c>
      <c r="P113" s="23">
        <v>0</v>
      </c>
      <c r="Q113" s="41">
        <f>(M113+N113*$N$2+(O113*$O$2)+P113*$P$2)</f>
        <v>98.21171240000001</v>
      </c>
      <c r="R113" s="41">
        <v>98.733000000000004</v>
      </c>
      <c r="T113" s="10">
        <f t="shared" si="13"/>
        <v>-0.52797706947018097</v>
      </c>
      <c r="V113" s="23">
        <v>70.620999999999995</v>
      </c>
    </row>
    <row r="114" spans="1:22" x14ac:dyDescent="0.25">
      <c r="A114" s="23">
        <v>8</v>
      </c>
      <c r="C114">
        <v>15</v>
      </c>
      <c r="D114" t="s">
        <v>258</v>
      </c>
      <c r="E114" t="s">
        <v>259</v>
      </c>
      <c r="F114">
        <v>2</v>
      </c>
      <c r="G114">
        <v>2</v>
      </c>
      <c r="H114" t="s">
        <v>274</v>
      </c>
      <c r="I114" t="s">
        <v>275</v>
      </c>
      <c r="J114" s="23">
        <v>3</v>
      </c>
      <c r="K114" t="s">
        <v>75</v>
      </c>
      <c r="L114" s="23" t="s">
        <v>194</v>
      </c>
      <c r="M114" s="23">
        <f t="shared" si="14"/>
        <v>92.275988000000012</v>
      </c>
      <c r="N114" s="23">
        <v>4</v>
      </c>
      <c r="O114" s="23">
        <v>6</v>
      </c>
      <c r="P114" s="23">
        <v>8</v>
      </c>
      <c r="Q114" s="41">
        <f>(M114+N114*$N$2+(O114*$O$2)+P114*$P$2)</f>
        <v>111.9127364</v>
      </c>
      <c r="R114" s="41">
        <v>111.955</v>
      </c>
      <c r="T114" s="10">
        <f t="shared" si="13"/>
        <v>-3.7750524764412749E-2</v>
      </c>
      <c r="V114" s="23">
        <v>122.24</v>
      </c>
    </row>
    <row r="115" spans="1:22" s="1" customFormat="1" x14ac:dyDescent="0.25">
      <c r="A115" s="33">
        <v>8</v>
      </c>
      <c r="B115" s="1" t="s">
        <v>19</v>
      </c>
      <c r="C115" s="1">
        <v>16</v>
      </c>
      <c r="D115" s="1" t="s">
        <v>258</v>
      </c>
      <c r="E115" s="1" t="s">
        <v>259</v>
      </c>
      <c r="F115" s="1">
        <v>2</v>
      </c>
      <c r="G115" s="1">
        <v>2</v>
      </c>
      <c r="H115" s="1" t="s">
        <v>276</v>
      </c>
      <c r="I115" s="1" t="s">
        <v>277</v>
      </c>
      <c r="J115" s="33">
        <v>4</v>
      </c>
      <c r="K115" s="1" t="s">
        <v>19</v>
      </c>
      <c r="L115" s="33" t="s">
        <v>430</v>
      </c>
      <c r="M115" s="33">
        <f>$Q$16*4</f>
        <v>113.05879040000001</v>
      </c>
      <c r="N115" s="33">
        <v>4</v>
      </c>
      <c r="O115" s="33">
        <v>4</v>
      </c>
      <c r="P115" s="33">
        <v>4</v>
      </c>
      <c r="Q115" s="51">
        <f>(M115+N115*$N$2+(O115*$O$2)+P115*$P$2)</f>
        <v>128.02258079999999</v>
      </c>
      <c r="R115" s="51">
        <v>127.619</v>
      </c>
      <c r="T115" s="11">
        <f t="shared" si="13"/>
        <v>0.31623880456670722</v>
      </c>
      <c r="U115" s="33"/>
      <c r="V115" s="33" t="s">
        <v>25</v>
      </c>
    </row>
    <row r="116" spans="1:22" x14ac:dyDescent="0.25">
      <c r="A116" s="23">
        <v>8</v>
      </c>
      <c r="C116">
        <v>17</v>
      </c>
      <c r="D116" t="s">
        <v>258</v>
      </c>
      <c r="E116" t="s">
        <v>259</v>
      </c>
      <c r="F116">
        <v>2</v>
      </c>
      <c r="G116">
        <v>2</v>
      </c>
      <c r="H116" t="s">
        <v>278</v>
      </c>
      <c r="I116" t="s">
        <v>279</v>
      </c>
      <c r="J116" s="23">
        <v>4</v>
      </c>
      <c r="K116" t="s">
        <v>75</v>
      </c>
      <c r="L116" s="23" t="s">
        <v>276</v>
      </c>
      <c r="M116" s="23">
        <f>$Q$115</f>
        <v>128.02258079999999</v>
      </c>
      <c r="N116" s="23">
        <v>1</v>
      </c>
      <c r="O116" s="23">
        <v>0</v>
      </c>
      <c r="P116" s="23">
        <v>1</v>
      </c>
      <c r="Q116" s="41">
        <f>(M116+N116*$N$2+(O116*$O$2)+P116*$P$2)</f>
        <v>130.77424099999996</v>
      </c>
      <c r="R116" s="41">
        <v>131.76300000000001</v>
      </c>
      <c r="T116" s="10">
        <f t="shared" si="13"/>
        <v>-0.75040717045000815</v>
      </c>
      <c r="V116" s="23" t="s">
        <v>25</v>
      </c>
    </row>
    <row r="117" spans="1:22" x14ac:dyDescent="0.25">
      <c r="A117" s="23">
        <v>8</v>
      </c>
      <c r="C117">
        <v>18</v>
      </c>
      <c r="D117" t="s">
        <v>258</v>
      </c>
      <c r="E117" t="s">
        <v>259</v>
      </c>
      <c r="F117">
        <v>2</v>
      </c>
      <c r="G117">
        <v>2</v>
      </c>
      <c r="H117" t="s">
        <v>280</v>
      </c>
      <c r="I117" t="s">
        <v>281</v>
      </c>
      <c r="J117" s="23">
        <v>4</v>
      </c>
      <c r="K117" t="s">
        <v>75</v>
      </c>
      <c r="L117" s="23" t="s">
        <v>276</v>
      </c>
      <c r="M117" s="23">
        <f t="shared" ref="M117:M125" si="15">$Q$115</f>
        <v>128.02258079999999</v>
      </c>
      <c r="N117" s="23">
        <v>4</v>
      </c>
      <c r="O117" s="23">
        <v>0</v>
      </c>
      <c r="P117" s="23">
        <v>4</v>
      </c>
      <c r="Q117" s="41">
        <f>(M117+N117*$N$2+(O117*$O$2)+P117*$P$2)</f>
        <v>139.0292216</v>
      </c>
      <c r="R117" s="41">
        <v>139.80699999999999</v>
      </c>
      <c r="T117" s="10">
        <f t="shared" si="13"/>
        <v>-0.55632293089758622</v>
      </c>
      <c r="V117" s="23" t="s">
        <v>25</v>
      </c>
    </row>
    <row r="118" spans="1:22" x14ac:dyDescent="0.25">
      <c r="A118" s="23">
        <v>8</v>
      </c>
      <c r="C118">
        <v>19</v>
      </c>
      <c r="D118" t="s">
        <v>258</v>
      </c>
      <c r="E118" t="s">
        <v>259</v>
      </c>
      <c r="F118">
        <v>2</v>
      </c>
      <c r="G118">
        <v>2</v>
      </c>
      <c r="H118" t="s">
        <v>282</v>
      </c>
      <c r="I118" t="s">
        <v>283</v>
      </c>
      <c r="J118" s="23">
        <v>4</v>
      </c>
      <c r="K118" t="s">
        <v>75</v>
      </c>
      <c r="L118" s="23" t="s">
        <v>276</v>
      </c>
      <c r="M118" s="23">
        <f t="shared" si="15"/>
        <v>128.02258079999999</v>
      </c>
      <c r="N118" s="23">
        <v>6</v>
      </c>
      <c r="O118" s="23">
        <v>0</v>
      </c>
      <c r="P118" s="23">
        <v>6</v>
      </c>
      <c r="Q118" s="41">
        <f>(M118+N118*$N$2+(O118*$O$2)+P118*$P$2)</f>
        <v>144.53254200000001</v>
      </c>
      <c r="R118" s="41">
        <v>143.76</v>
      </c>
      <c r="T118" s="10">
        <f t="shared" si="13"/>
        <v>0.53738313856428466</v>
      </c>
      <c r="V118" s="23">
        <v>26.9</v>
      </c>
    </row>
    <row r="119" spans="1:22" s="18" customFormat="1" x14ac:dyDescent="0.25">
      <c r="A119" s="36">
        <v>8</v>
      </c>
      <c r="C119" s="18">
        <v>20</v>
      </c>
      <c r="D119" s="18" t="s">
        <v>258</v>
      </c>
      <c r="E119" s="18" t="s">
        <v>259</v>
      </c>
      <c r="F119" s="18">
        <v>2</v>
      </c>
      <c r="G119" s="18">
        <v>2</v>
      </c>
      <c r="H119" s="18" t="s">
        <v>284</v>
      </c>
      <c r="I119" s="18" t="s">
        <v>285</v>
      </c>
      <c r="J119" s="36">
        <v>4</v>
      </c>
      <c r="K119" s="18" t="s">
        <v>2844</v>
      </c>
      <c r="L119" s="36" t="s">
        <v>276</v>
      </c>
      <c r="M119" s="36">
        <f t="shared" si="15"/>
        <v>128.02258079999999</v>
      </c>
      <c r="N119" s="36">
        <v>9</v>
      </c>
      <c r="O119" s="36">
        <v>0</v>
      </c>
      <c r="P119" s="36">
        <v>10</v>
      </c>
      <c r="Q119" s="44">
        <f>(M119+N119*$N$2+(O119*$O$2)+P119*$P$2)</f>
        <v>153.4611184</v>
      </c>
      <c r="R119" s="44">
        <v>153.9</v>
      </c>
      <c r="T119" s="20">
        <f t="shared" si="13"/>
        <v>-0.28517322936972189</v>
      </c>
      <c r="U119" s="36"/>
      <c r="V119" s="36">
        <v>1.35E-2</v>
      </c>
    </row>
    <row r="120" spans="1:22" x14ac:dyDescent="0.25">
      <c r="A120" s="23">
        <v>8</v>
      </c>
      <c r="C120">
        <v>21</v>
      </c>
      <c r="D120" t="s">
        <v>258</v>
      </c>
      <c r="E120" t="s">
        <v>259</v>
      </c>
      <c r="F120">
        <v>2</v>
      </c>
      <c r="G120">
        <v>3</v>
      </c>
      <c r="H120" t="s">
        <v>286</v>
      </c>
      <c r="I120" t="s">
        <v>287</v>
      </c>
      <c r="J120" s="23">
        <v>4</v>
      </c>
      <c r="K120" t="s">
        <v>75</v>
      </c>
      <c r="L120" s="23" t="s">
        <v>276</v>
      </c>
      <c r="M120" s="23">
        <f t="shared" si="15"/>
        <v>128.02258079999999</v>
      </c>
      <c r="N120" s="23">
        <v>10</v>
      </c>
      <c r="O120" s="23">
        <v>0</v>
      </c>
      <c r="P120" s="23">
        <v>10</v>
      </c>
      <c r="Q120" s="41">
        <f>(M120+N120*$N$2+(O120*$O$2)+P120*$P$2)</f>
        <v>155.53918279999999</v>
      </c>
      <c r="R120" s="41">
        <v>155.17721599999999</v>
      </c>
      <c r="T120" s="10">
        <f t="shared" si="13"/>
        <v>0.23326027449803244</v>
      </c>
      <c r="V120" s="23">
        <v>3.42</v>
      </c>
    </row>
    <row r="121" spans="1:22" x14ac:dyDescent="0.25">
      <c r="A121" s="23">
        <v>8</v>
      </c>
      <c r="C121">
        <v>22</v>
      </c>
      <c r="D121" t="s">
        <v>258</v>
      </c>
      <c r="E121" t="s">
        <v>259</v>
      </c>
      <c r="F121">
        <v>2</v>
      </c>
      <c r="G121">
        <v>3</v>
      </c>
      <c r="H121" t="s">
        <v>288</v>
      </c>
      <c r="I121" t="s">
        <v>289</v>
      </c>
      <c r="J121" s="23">
        <v>4</v>
      </c>
      <c r="K121" t="s">
        <v>75</v>
      </c>
      <c r="L121" s="23" t="s">
        <v>276</v>
      </c>
      <c r="M121" s="23">
        <f t="shared" si="15"/>
        <v>128.02258079999999</v>
      </c>
      <c r="N121" s="23">
        <v>12</v>
      </c>
      <c r="O121" s="23">
        <v>0</v>
      </c>
      <c r="P121" s="23">
        <v>12</v>
      </c>
      <c r="Q121" s="41">
        <f>(M121+N121*$N$2+(O121*$O$2)+P121*$P$2)</f>
        <v>161.0425032</v>
      </c>
      <c r="R121" s="41">
        <v>162.02320900000001</v>
      </c>
      <c r="T121" s="10">
        <f t="shared" si="13"/>
        <v>-0.60528723388018424</v>
      </c>
      <c r="V121" s="23">
        <v>2.25</v>
      </c>
    </row>
    <row r="122" spans="1:22" x14ac:dyDescent="0.25">
      <c r="A122" s="23">
        <v>8</v>
      </c>
      <c r="C122">
        <v>23</v>
      </c>
      <c r="D122" t="s">
        <v>258</v>
      </c>
      <c r="E122" t="s">
        <v>259</v>
      </c>
      <c r="F122">
        <v>2</v>
      </c>
      <c r="G122">
        <v>3</v>
      </c>
      <c r="H122" t="s">
        <v>290</v>
      </c>
      <c r="I122" t="s">
        <v>291</v>
      </c>
      <c r="J122" s="23">
        <v>4</v>
      </c>
      <c r="K122" t="s">
        <v>75</v>
      </c>
      <c r="L122" s="23" t="s">
        <v>276</v>
      </c>
      <c r="M122" s="23">
        <f t="shared" si="15"/>
        <v>128.02258079999999</v>
      </c>
      <c r="N122" s="23">
        <v>13</v>
      </c>
      <c r="O122" s="23">
        <v>0</v>
      </c>
      <c r="P122" s="23">
        <v>14</v>
      </c>
      <c r="Q122" s="41">
        <f>(M122+N122*$N$2+(O122*$O$2)+P122*$P$2)</f>
        <v>164.46775919999999</v>
      </c>
      <c r="R122" s="41">
        <v>164.76522399999999</v>
      </c>
      <c r="T122" s="10">
        <f t="shared" si="13"/>
        <v>-0.18053858258342198</v>
      </c>
      <c r="V122" s="23">
        <v>8.2000000000000003E-2</v>
      </c>
    </row>
    <row r="123" spans="1:22" x14ac:dyDescent="0.25">
      <c r="A123" s="23">
        <v>8</v>
      </c>
      <c r="C123">
        <v>24</v>
      </c>
      <c r="D123" t="s">
        <v>258</v>
      </c>
      <c r="E123" t="s">
        <v>259</v>
      </c>
      <c r="F123">
        <v>2</v>
      </c>
      <c r="G123">
        <v>3</v>
      </c>
      <c r="H123" t="s">
        <v>292</v>
      </c>
      <c r="I123" t="s">
        <v>293</v>
      </c>
      <c r="J123" s="23">
        <v>4</v>
      </c>
      <c r="K123" s="1" t="s">
        <v>98</v>
      </c>
      <c r="L123" s="23" t="s">
        <v>276</v>
      </c>
      <c r="M123" s="23">
        <f t="shared" si="15"/>
        <v>128.02258079999999</v>
      </c>
      <c r="N123" s="23">
        <v>15</v>
      </c>
      <c r="O123" s="23">
        <v>0</v>
      </c>
      <c r="P123" s="23">
        <v>15</v>
      </c>
      <c r="Q123" s="41">
        <f>(M123+N123*$N$2+(O123*$O$2)+P123*$P$2)</f>
        <v>169.29748379999998</v>
      </c>
      <c r="R123" s="41">
        <v>168.953</v>
      </c>
      <c r="T123" s="10">
        <f t="shared" si="13"/>
        <v>0.20389327209340921</v>
      </c>
      <c r="V123" s="23">
        <v>6.4000000000000001E-2</v>
      </c>
    </row>
    <row r="124" spans="1:22" x14ac:dyDescent="0.25">
      <c r="A124" s="23">
        <v>8</v>
      </c>
      <c r="C124">
        <v>25</v>
      </c>
      <c r="D124" t="s">
        <v>258</v>
      </c>
      <c r="E124" t="s">
        <v>259</v>
      </c>
      <c r="F124">
        <v>2</v>
      </c>
      <c r="G124">
        <v>3</v>
      </c>
      <c r="H124" t="s">
        <v>294</v>
      </c>
      <c r="I124" t="s">
        <v>295</v>
      </c>
      <c r="J124" s="23">
        <v>4</v>
      </c>
      <c r="K124" t="s">
        <v>44</v>
      </c>
      <c r="L124" s="23" t="s">
        <v>276</v>
      </c>
      <c r="M124" s="23">
        <f t="shared" si="15"/>
        <v>128.02258079999999</v>
      </c>
      <c r="N124" s="23">
        <v>15</v>
      </c>
      <c r="O124" s="23">
        <v>0</v>
      </c>
      <c r="P124" s="23">
        <v>14</v>
      </c>
      <c r="Q124" s="41">
        <f>(M124+N124*$N$2+(O124*$O$2)+P124*$P$2)</f>
        <v>168.62388799999997</v>
      </c>
      <c r="R124" s="41">
        <v>168.381</v>
      </c>
      <c r="T124" s="10">
        <f t="shared" si="13"/>
        <v>0.14424905422818793</v>
      </c>
      <c r="V124" s="46">
        <v>9.9999999999999991E-22</v>
      </c>
    </row>
    <row r="125" spans="1:22" x14ac:dyDescent="0.25">
      <c r="A125" s="23">
        <v>8</v>
      </c>
      <c r="C125">
        <v>26</v>
      </c>
      <c r="D125" t="s">
        <v>258</v>
      </c>
      <c r="E125" t="s">
        <v>259</v>
      </c>
      <c r="F125">
        <v>2</v>
      </c>
      <c r="G125">
        <v>3</v>
      </c>
      <c r="H125" t="s">
        <v>296</v>
      </c>
      <c r="I125" t="s">
        <v>297</v>
      </c>
      <c r="J125" s="23">
        <v>4</v>
      </c>
      <c r="K125" t="s">
        <v>44</v>
      </c>
      <c r="L125" s="23" t="s">
        <v>276</v>
      </c>
      <c r="M125" s="23">
        <f t="shared" si="15"/>
        <v>128.02258079999999</v>
      </c>
      <c r="N125" s="23">
        <v>15</v>
      </c>
      <c r="O125" s="23">
        <v>0</v>
      </c>
      <c r="P125" s="23">
        <v>13</v>
      </c>
      <c r="Q125" s="41">
        <f>(M125+N125*$N$2+(O125*$O$2)+P125*$P$2)</f>
        <v>167.95029219999998</v>
      </c>
      <c r="R125" s="41">
        <v>168.43199999999999</v>
      </c>
      <c r="T125" s="10">
        <f t="shared" si="13"/>
        <v>-0.28599541654792998</v>
      </c>
      <c r="V125" s="46">
        <v>4.1999999999999999E-12</v>
      </c>
    </row>
    <row r="126" spans="1:22" x14ac:dyDescent="0.25">
      <c r="A126" s="23">
        <v>8</v>
      </c>
      <c r="C126">
        <v>27</v>
      </c>
      <c r="D126" t="s">
        <v>258</v>
      </c>
      <c r="E126" t="s">
        <v>259</v>
      </c>
      <c r="F126">
        <v>2</v>
      </c>
      <c r="G126">
        <v>3</v>
      </c>
      <c r="H126" t="s">
        <v>298</v>
      </c>
      <c r="I126" t="s">
        <v>299</v>
      </c>
      <c r="J126" s="23">
        <v>4</v>
      </c>
      <c r="K126" t="s">
        <v>72</v>
      </c>
      <c r="T126" t="s">
        <v>300</v>
      </c>
      <c r="U126" s="23" t="s">
        <v>301</v>
      </c>
    </row>
    <row r="127" spans="1:22" x14ac:dyDescent="0.25">
      <c r="A127" s="23">
        <v>8</v>
      </c>
      <c r="C127">
        <v>28</v>
      </c>
      <c r="D127" t="s">
        <v>258</v>
      </c>
      <c r="E127" t="s">
        <v>259</v>
      </c>
      <c r="F127">
        <v>2</v>
      </c>
      <c r="G127">
        <v>3</v>
      </c>
      <c r="H127" t="s">
        <v>302</v>
      </c>
      <c r="I127" t="s">
        <v>303</v>
      </c>
      <c r="J127" s="23">
        <v>4</v>
      </c>
      <c r="K127" t="s">
        <v>72</v>
      </c>
      <c r="T127" t="s">
        <v>300</v>
      </c>
      <c r="U127" s="23" t="s">
        <v>304</v>
      </c>
    </row>
    <row r="128" spans="1:22" x14ac:dyDescent="0.25">
      <c r="A128" s="23">
        <v>9</v>
      </c>
      <c r="C128">
        <v>9</v>
      </c>
      <c r="D128" t="s">
        <v>305</v>
      </c>
      <c r="E128" t="s">
        <v>306</v>
      </c>
      <c r="F128">
        <v>2</v>
      </c>
      <c r="G128">
        <v>2</v>
      </c>
      <c r="H128" t="s">
        <v>307</v>
      </c>
      <c r="I128" t="s">
        <v>308</v>
      </c>
      <c r="J128" s="23">
        <v>0</v>
      </c>
      <c r="K128" t="s">
        <v>58</v>
      </c>
      <c r="L128" s="23" t="s">
        <v>21</v>
      </c>
    </row>
    <row r="129" spans="1:22" x14ac:dyDescent="0.25">
      <c r="A129" s="23">
        <v>9</v>
      </c>
      <c r="C129">
        <v>10</v>
      </c>
      <c r="D129" t="s">
        <v>305</v>
      </c>
      <c r="E129" t="s">
        <v>306</v>
      </c>
      <c r="F129">
        <v>2</v>
      </c>
      <c r="G129">
        <v>2</v>
      </c>
      <c r="H129" t="s">
        <v>309</v>
      </c>
      <c r="I129" t="s">
        <v>310</v>
      </c>
      <c r="J129" s="23">
        <v>0</v>
      </c>
      <c r="K129" t="s">
        <v>58</v>
      </c>
      <c r="L129" s="23" t="s">
        <v>34</v>
      </c>
    </row>
    <row r="130" spans="1:22" x14ac:dyDescent="0.25">
      <c r="A130" s="23">
        <v>9</v>
      </c>
      <c r="C130">
        <v>11</v>
      </c>
      <c r="D130" t="s">
        <v>305</v>
      </c>
      <c r="E130" t="s">
        <v>306</v>
      </c>
      <c r="F130">
        <v>2</v>
      </c>
      <c r="G130">
        <v>2</v>
      </c>
      <c r="H130" t="s">
        <v>311</v>
      </c>
      <c r="I130" t="s">
        <v>312</v>
      </c>
      <c r="J130" s="23">
        <v>1</v>
      </c>
      <c r="K130" t="s">
        <v>58</v>
      </c>
      <c r="L130" s="23" t="s">
        <v>65</v>
      </c>
    </row>
    <row r="131" spans="1:22" x14ac:dyDescent="0.25">
      <c r="A131" s="23">
        <v>9</v>
      </c>
      <c r="C131">
        <v>12</v>
      </c>
      <c r="D131" t="s">
        <v>305</v>
      </c>
      <c r="E131" t="s">
        <v>306</v>
      </c>
      <c r="F131">
        <v>2</v>
      </c>
      <c r="G131">
        <v>2</v>
      </c>
      <c r="H131" t="s">
        <v>313</v>
      </c>
      <c r="I131" t="s">
        <v>314</v>
      </c>
      <c r="J131" s="23">
        <v>1</v>
      </c>
      <c r="K131" t="s">
        <v>58</v>
      </c>
      <c r="L131" s="23" t="s">
        <v>65</v>
      </c>
    </row>
    <row r="132" spans="1:22" x14ac:dyDescent="0.25">
      <c r="A132" s="23">
        <v>9</v>
      </c>
      <c r="C132">
        <v>13</v>
      </c>
      <c r="D132" t="s">
        <v>305</v>
      </c>
      <c r="E132" t="s">
        <v>306</v>
      </c>
      <c r="F132">
        <v>2</v>
      </c>
      <c r="G132">
        <v>2</v>
      </c>
      <c r="H132" t="s">
        <v>315</v>
      </c>
      <c r="I132" t="s">
        <v>316</v>
      </c>
      <c r="J132" s="23">
        <v>2</v>
      </c>
      <c r="K132" t="s">
        <v>90</v>
      </c>
      <c r="M132" s="23">
        <f>$Q$16*2</f>
        <v>56.529395200000003</v>
      </c>
    </row>
    <row r="133" spans="1:22" x14ac:dyDescent="0.25">
      <c r="A133" s="23">
        <v>9</v>
      </c>
      <c r="C133">
        <v>14</v>
      </c>
      <c r="D133" t="s">
        <v>305</v>
      </c>
      <c r="E133" t="s">
        <v>306</v>
      </c>
      <c r="F133">
        <v>2</v>
      </c>
      <c r="G133">
        <v>2</v>
      </c>
      <c r="H133" t="s">
        <v>317</v>
      </c>
      <c r="I133" t="s">
        <v>318</v>
      </c>
      <c r="J133" s="23">
        <v>2</v>
      </c>
      <c r="K133" t="s">
        <v>72</v>
      </c>
      <c r="L133" s="23" t="s">
        <v>116</v>
      </c>
      <c r="M133" s="23">
        <f>$Q$41</f>
        <v>56.529395200000003</v>
      </c>
      <c r="N133" s="23">
        <v>2</v>
      </c>
      <c r="O133" s="23">
        <v>10</v>
      </c>
      <c r="P133" s="23">
        <v>2</v>
      </c>
      <c r="Q133" s="41">
        <f>(M133+N133*$N$2+(O133*$O$2)+P133*$P$2)</f>
        <v>71.925589600000009</v>
      </c>
      <c r="R133" s="23">
        <v>73.19</v>
      </c>
      <c r="T133" s="10">
        <f t="shared" ref="T133:T148" si="16">(Q133-R133)/R133*100</f>
        <v>-1.727572619210259</v>
      </c>
      <c r="V133" s="46">
        <v>4.9999999999999995E-22</v>
      </c>
    </row>
    <row r="134" spans="1:22" x14ac:dyDescent="0.25">
      <c r="A134" s="23">
        <v>9</v>
      </c>
      <c r="C134">
        <v>15</v>
      </c>
      <c r="D134" t="s">
        <v>305</v>
      </c>
      <c r="E134" t="s">
        <v>306</v>
      </c>
      <c r="F134">
        <v>2</v>
      </c>
      <c r="G134">
        <v>2</v>
      </c>
      <c r="H134" t="s">
        <v>319</v>
      </c>
      <c r="I134" t="s">
        <v>320</v>
      </c>
      <c r="J134" s="23">
        <v>3</v>
      </c>
      <c r="K134" t="s">
        <v>72</v>
      </c>
      <c r="L134" s="23" t="s">
        <v>194</v>
      </c>
      <c r="M134" s="23">
        <f t="shared" ref="M134:M135" si="17">$Q$76</f>
        <v>92.275988000000012</v>
      </c>
      <c r="N134" s="23">
        <v>0</v>
      </c>
      <c r="O134" s="23">
        <v>5</v>
      </c>
      <c r="P134" s="23">
        <v>1</v>
      </c>
      <c r="Q134" s="41">
        <f>(M134+N134*$N$2+(O134*$O$2)+P134*$P$2)</f>
        <v>97.896020800000016</v>
      </c>
      <c r="R134" s="23">
        <v>97.369</v>
      </c>
      <c r="T134" s="10">
        <f t="shared" si="16"/>
        <v>0.54126138709447225</v>
      </c>
      <c r="V134" s="46">
        <v>1.1E-22</v>
      </c>
    </row>
    <row r="135" spans="1:22" x14ac:dyDescent="0.25">
      <c r="A135" s="23">
        <v>9</v>
      </c>
      <c r="C135">
        <v>16</v>
      </c>
      <c r="D135" t="s">
        <v>305</v>
      </c>
      <c r="E135" t="s">
        <v>306</v>
      </c>
      <c r="F135">
        <v>2</v>
      </c>
      <c r="G135">
        <v>2</v>
      </c>
      <c r="H135" t="s">
        <v>321</v>
      </c>
      <c r="I135" t="s">
        <v>322</v>
      </c>
      <c r="J135" s="23">
        <v>3</v>
      </c>
      <c r="K135" t="s">
        <v>75</v>
      </c>
      <c r="L135" s="23" t="s">
        <v>194</v>
      </c>
      <c r="M135" s="23">
        <f t="shared" si="17"/>
        <v>92.275988000000012</v>
      </c>
      <c r="N135" s="23">
        <v>4</v>
      </c>
      <c r="O135" s="23">
        <v>5</v>
      </c>
      <c r="P135" s="23">
        <v>2</v>
      </c>
      <c r="Q135" s="41">
        <f>(M135+N135*$N$2+(O135*$O$2)+P135*$P$2)</f>
        <v>106.88187420000001</v>
      </c>
      <c r="R135" s="23">
        <v>127.619</v>
      </c>
      <c r="T135" s="10">
        <f t="shared" si="16"/>
        <v>-16.249246428823284</v>
      </c>
      <c r="V135" s="46">
        <v>1E-22</v>
      </c>
    </row>
    <row r="136" spans="1:22" s="2" customFormat="1" x14ac:dyDescent="0.25">
      <c r="A136" s="35">
        <v>9</v>
      </c>
      <c r="C136" s="2">
        <v>17</v>
      </c>
      <c r="D136" s="2" t="s">
        <v>305</v>
      </c>
      <c r="E136" s="2" t="s">
        <v>306</v>
      </c>
      <c r="F136" s="2">
        <v>2</v>
      </c>
      <c r="G136" s="2">
        <v>2</v>
      </c>
      <c r="H136" s="2" t="s">
        <v>323</v>
      </c>
      <c r="I136" s="2" t="s">
        <v>324</v>
      </c>
      <c r="J136" s="35">
        <v>4</v>
      </c>
      <c r="K136" s="2" t="s">
        <v>75</v>
      </c>
      <c r="L136" s="35" t="s">
        <v>276</v>
      </c>
      <c r="M136" s="35">
        <f>$Q$115</f>
        <v>128.02258079999999</v>
      </c>
      <c r="N136" s="35">
        <v>0</v>
      </c>
      <c r="O136" s="35">
        <v>0</v>
      </c>
      <c r="P136" s="35">
        <v>0</v>
      </c>
      <c r="Q136" s="53">
        <f>(M136+N136*$N$2+(O136*$O$2)+P136*$P$2)</f>
        <v>128.02258079999999</v>
      </c>
      <c r="R136" s="35">
        <v>128.221</v>
      </c>
      <c r="T136" s="13">
        <f t="shared" si="16"/>
        <v>-0.15474781822011821</v>
      </c>
      <c r="U136" s="35"/>
      <c r="V136" s="35">
        <v>64.489999999999995</v>
      </c>
    </row>
    <row r="137" spans="1:22" x14ac:dyDescent="0.25">
      <c r="A137" s="23">
        <v>9</v>
      </c>
      <c r="C137">
        <v>18</v>
      </c>
      <c r="D137" t="s">
        <v>305</v>
      </c>
      <c r="E137" t="s">
        <v>306</v>
      </c>
      <c r="F137">
        <v>2</v>
      </c>
      <c r="G137">
        <v>2</v>
      </c>
      <c r="H137" t="s">
        <v>325</v>
      </c>
      <c r="I137" t="s">
        <v>326</v>
      </c>
      <c r="J137" s="23">
        <v>4</v>
      </c>
      <c r="K137" t="s">
        <v>75</v>
      </c>
      <c r="L137" s="23" t="s">
        <v>276</v>
      </c>
      <c r="M137" s="23">
        <f t="shared" ref="M137:M148" si="18">$Q$115</f>
        <v>128.02258079999999</v>
      </c>
      <c r="N137" s="23">
        <v>3</v>
      </c>
      <c r="O137" s="23">
        <v>0</v>
      </c>
      <c r="P137" s="23">
        <v>3</v>
      </c>
      <c r="Q137" s="41">
        <f>(M137+N137*$N$2+(O137*$O$2)+P137*$P$2)</f>
        <v>136.27756139999997</v>
      </c>
      <c r="R137" s="23">
        <v>137.369</v>
      </c>
      <c r="T137" s="10">
        <f t="shared" si="16"/>
        <v>-0.79453049814734911</v>
      </c>
      <c r="V137" s="23">
        <v>6586.2</v>
      </c>
    </row>
    <row r="138" spans="1:22" s="6" customFormat="1" x14ac:dyDescent="0.25">
      <c r="A138" s="32">
        <v>9</v>
      </c>
      <c r="B138" s="6" t="s">
        <v>19</v>
      </c>
      <c r="C138" s="6">
        <v>19</v>
      </c>
      <c r="D138" s="6" t="s">
        <v>305</v>
      </c>
      <c r="E138" s="6" t="s">
        <v>306</v>
      </c>
      <c r="F138" s="6">
        <v>2</v>
      </c>
      <c r="G138" s="6">
        <v>2</v>
      </c>
      <c r="H138" s="6" t="s">
        <v>327</v>
      </c>
      <c r="I138" s="6" t="s">
        <v>328</v>
      </c>
      <c r="J138" s="32">
        <v>4</v>
      </c>
      <c r="K138" s="6" t="s">
        <v>19</v>
      </c>
      <c r="L138" s="32" t="s">
        <v>276</v>
      </c>
      <c r="M138" s="32">
        <f t="shared" si="18"/>
        <v>128.02258079999999</v>
      </c>
      <c r="N138" s="32">
        <v>5</v>
      </c>
      <c r="O138" s="32">
        <v>5</v>
      </c>
      <c r="P138" s="32">
        <v>5</v>
      </c>
      <c r="Q138" s="43">
        <f>(M138+N138*$N$2+(O138*$O$2)+P138*$P$2)</f>
        <v>146.72731879999998</v>
      </c>
      <c r="R138" s="32">
        <v>147.80099999999999</v>
      </c>
      <c r="T138" s="15">
        <f t="shared" si="16"/>
        <v>-0.72643703357894063</v>
      </c>
      <c r="U138" s="32"/>
      <c r="V138" s="32" t="s">
        <v>25</v>
      </c>
    </row>
    <row r="139" spans="1:22" s="18" customFormat="1" x14ac:dyDescent="0.25">
      <c r="A139" s="36">
        <v>9</v>
      </c>
      <c r="C139" s="18">
        <v>20</v>
      </c>
      <c r="D139" s="18" t="s">
        <v>305</v>
      </c>
      <c r="E139" s="18" t="s">
        <v>306</v>
      </c>
      <c r="F139" s="18">
        <v>2</v>
      </c>
      <c r="G139" s="18">
        <v>2</v>
      </c>
      <c r="H139" s="18" t="s">
        <v>329</v>
      </c>
      <c r="I139" s="18" t="s">
        <v>330</v>
      </c>
      <c r="J139" s="36">
        <v>4</v>
      </c>
      <c r="K139" s="18" t="s">
        <v>2844</v>
      </c>
      <c r="L139" s="36" t="s">
        <v>276</v>
      </c>
      <c r="M139" s="36">
        <f t="shared" si="18"/>
        <v>128.02258079999999</v>
      </c>
      <c r="N139" s="36">
        <v>7</v>
      </c>
      <c r="O139" s="36">
        <v>5</v>
      </c>
      <c r="P139" s="36">
        <v>7</v>
      </c>
      <c r="Q139" s="44">
        <f>(M139+N139*$N$2+(O139*$O$2)+P139*$P$2)</f>
        <v>152.23063919999998</v>
      </c>
      <c r="R139" s="36">
        <v>151.67099999999999</v>
      </c>
      <c r="T139" s="20">
        <f t="shared" si="16"/>
        <v>0.36898233676839498</v>
      </c>
      <c r="U139" s="36"/>
      <c r="V139" s="36">
        <v>11.163</v>
      </c>
    </row>
    <row r="140" spans="1:22" x14ac:dyDescent="0.25">
      <c r="A140" s="23">
        <v>9</v>
      </c>
      <c r="C140">
        <v>21</v>
      </c>
      <c r="D140" t="s">
        <v>305</v>
      </c>
      <c r="E140" t="s">
        <v>306</v>
      </c>
      <c r="F140">
        <v>2</v>
      </c>
      <c r="G140">
        <v>3</v>
      </c>
      <c r="H140" t="s">
        <v>331</v>
      </c>
      <c r="I140" t="s">
        <v>332</v>
      </c>
      <c r="J140" s="23">
        <v>4</v>
      </c>
      <c r="K140" t="s">
        <v>75</v>
      </c>
      <c r="L140" s="23" t="s">
        <v>276</v>
      </c>
      <c r="M140" s="23">
        <f t="shared" si="18"/>
        <v>128.02258079999999</v>
      </c>
      <c r="N140" s="23">
        <v>10</v>
      </c>
      <c r="O140" s="23">
        <v>5</v>
      </c>
      <c r="P140" s="23">
        <v>10</v>
      </c>
      <c r="Q140" s="41">
        <f>(M140+N140*$N$2+(O140*$O$2)+P140*$P$2)</f>
        <v>160.48561979999999</v>
      </c>
      <c r="R140" s="23">
        <v>160.64500000000001</v>
      </c>
      <c r="T140" s="10">
        <f t="shared" si="16"/>
        <v>-9.9212673908316645E-2</v>
      </c>
      <c r="V140" s="23">
        <v>4.1580000000000004</v>
      </c>
    </row>
    <row r="141" spans="1:22" x14ac:dyDescent="0.25">
      <c r="A141" s="23">
        <v>9</v>
      </c>
      <c r="C141">
        <v>22</v>
      </c>
      <c r="D141" t="s">
        <v>305</v>
      </c>
      <c r="E141" t="s">
        <v>306</v>
      </c>
      <c r="F141">
        <v>2</v>
      </c>
      <c r="G141">
        <v>3</v>
      </c>
      <c r="H141" t="s">
        <v>333</v>
      </c>
      <c r="I141" t="s">
        <v>334</v>
      </c>
      <c r="J141" s="23">
        <v>4</v>
      </c>
      <c r="K141" t="s">
        <v>75</v>
      </c>
      <c r="L141" s="23" t="s">
        <v>276</v>
      </c>
      <c r="M141" s="23">
        <f t="shared" si="18"/>
        <v>128.02258079999999</v>
      </c>
      <c r="N141" s="23">
        <v>13</v>
      </c>
      <c r="O141" s="23">
        <v>5</v>
      </c>
      <c r="P141" s="23">
        <v>13</v>
      </c>
      <c r="Q141" s="41">
        <f>(M141+N141*$N$2+(O141*$O$2)+P141*$P$2)</f>
        <v>168.74060040000001</v>
      </c>
      <c r="R141" s="23">
        <v>167.72800000000001</v>
      </c>
      <c r="T141" s="10">
        <f t="shared" si="16"/>
        <v>0.60371577792616404</v>
      </c>
      <c r="V141" s="23">
        <v>4.2300000000000004</v>
      </c>
    </row>
    <row r="142" spans="1:22" x14ac:dyDescent="0.25">
      <c r="A142" s="23">
        <v>9</v>
      </c>
      <c r="C142">
        <v>23</v>
      </c>
      <c r="D142" t="s">
        <v>305</v>
      </c>
      <c r="E142" t="s">
        <v>306</v>
      </c>
      <c r="F142">
        <v>2</v>
      </c>
      <c r="G142">
        <v>3</v>
      </c>
      <c r="H142" t="s">
        <v>335</v>
      </c>
      <c r="I142" t="s">
        <v>336</v>
      </c>
      <c r="J142" s="23">
        <v>4</v>
      </c>
      <c r="K142" t="s">
        <v>75</v>
      </c>
      <c r="L142" s="23" t="s">
        <v>276</v>
      </c>
      <c r="M142" s="23">
        <f t="shared" si="18"/>
        <v>128.02258079999999</v>
      </c>
      <c r="N142" s="23">
        <v>15</v>
      </c>
      <c r="O142" s="23">
        <v>5</v>
      </c>
      <c r="P142" s="23">
        <v>15</v>
      </c>
      <c r="Q142" s="41">
        <f>(M142+N142*$N$2+(O142*$O$2)+P142*$P$2)</f>
        <v>174.24392079999998</v>
      </c>
      <c r="R142" s="23">
        <v>173.52</v>
      </c>
      <c r="T142" s="10">
        <f t="shared" si="16"/>
        <v>0.41719732595664683</v>
      </c>
      <c r="V142" s="23">
        <v>2.23</v>
      </c>
    </row>
    <row r="143" spans="1:22" x14ac:dyDescent="0.25">
      <c r="A143" s="23">
        <v>9</v>
      </c>
      <c r="C143">
        <v>24</v>
      </c>
      <c r="D143" t="s">
        <v>305</v>
      </c>
      <c r="E143" t="s">
        <v>306</v>
      </c>
      <c r="F143">
        <v>2</v>
      </c>
      <c r="G143">
        <v>3</v>
      </c>
      <c r="H143" t="s">
        <v>337</v>
      </c>
      <c r="I143" t="s">
        <v>338</v>
      </c>
      <c r="J143" s="23">
        <v>4</v>
      </c>
      <c r="K143" t="s">
        <v>75</v>
      </c>
      <c r="L143" s="23" t="s">
        <v>276</v>
      </c>
      <c r="M143" s="23">
        <f t="shared" si="18"/>
        <v>128.02258079999999</v>
      </c>
      <c r="N143" s="23">
        <v>15</v>
      </c>
      <c r="O143" s="23">
        <v>5</v>
      </c>
      <c r="P143" s="23">
        <v>21</v>
      </c>
      <c r="Q143" s="41">
        <f>(M143+N143*$N$2+(O143*$O$2)+P143*$P$2)</f>
        <v>178.28549559999999</v>
      </c>
      <c r="R143" s="23">
        <v>179.37</v>
      </c>
      <c r="T143" s="10">
        <f t="shared" si="16"/>
        <v>-0.60461860957797531</v>
      </c>
      <c r="V143" s="23">
        <v>0.39</v>
      </c>
    </row>
    <row r="144" spans="1:22" x14ac:dyDescent="0.25">
      <c r="A144" s="23">
        <v>9</v>
      </c>
      <c r="C144">
        <v>25</v>
      </c>
      <c r="D144" t="s">
        <v>305</v>
      </c>
      <c r="E144" t="s">
        <v>306</v>
      </c>
      <c r="F144">
        <v>2</v>
      </c>
      <c r="G144">
        <v>3</v>
      </c>
      <c r="H144" t="s">
        <v>339</v>
      </c>
      <c r="I144" t="s">
        <v>340</v>
      </c>
      <c r="J144" s="23">
        <v>4</v>
      </c>
      <c r="K144" s="1" t="s">
        <v>98</v>
      </c>
      <c r="L144" s="23" t="s">
        <v>276</v>
      </c>
      <c r="M144" s="23">
        <f t="shared" si="18"/>
        <v>128.02258079999999</v>
      </c>
      <c r="N144" s="23">
        <v>17</v>
      </c>
      <c r="O144" s="23">
        <v>5</v>
      </c>
      <c r="P144" s="23">
        <v>22</v>
      </c>
      <c r="Q144" s="41">
        <f>(M144+N144*$N$2+(O144*$O$2)+P144*$P$2)</f>
        <v>183.11522019999998</v>
      </c>
      <c r="R144" s="23">
        <v>183.97</v>
      </c>
      <c r="T144" s="10">
        <f t="shared" si="16"/>
        <v>-0.46462999402077348</v>
      </c>
      <c r="V144" s="23">
        <v>0.1</v>
      </c>
    </row>
    <row r="145" spans="1:22" x14ac:dyDescent="0.25">
      <c r="A145" s="23">
        <v>9</v>
      </c>
      <c r="C145">
        <v>26</v>
      </c>
      <c r="D145" t="s">
        <v>305</v>
      </c>
      <c r="E145" t="s">
        <v>306</v>
      </c>
      <c r="F145">
        <v>2</v>
      </c>
      <c r="G145">
        <v>3</v>
      </c>
      <c r="H145" t="s">
        <v>341</v>
      </c>
      <c r="I145" t="s">
        <v>342</v>
      </c>
      <c r="J145" s="23">
        <v>4</v>
      </c>
      <c r="K145" t="s">
        <v>75</v>
      </c>
      <c r="L145" s="23" t="s">
        <v>276</v>
      </c>
      <c r="M145" s="23">
        <f t="shared" si="18"/>
        <v>128.02258079999999</v>
      </c>
      <c r="N145" s="23">
        <v>17</v>
      </c>
      <c r="O145" s="23">
        <v>5</v>
      </c>
      <c r="P145" s="23">
        <v>27</v>
      </c>
      <c r="Q145" s="41">
        <f>(M145+N145*$N$2+(O145*$O$2)+P145*$P$2)</f>
        <v>186.4831992</v>
      </c>
      <c r="R145" s="23">
        <v>186.32</v>
      </c>
      <c r="T145" s="10">
        <f t="shared" si="16"/>
        <v>8.7590811507088986E-2</v>
      </c>
      <c r="V145" s="23">
        <v>0.01</v>
      </c>
    </row>
    <row r="146" spans="1:22" x14ac:dyDescent="0.25">
      <c r="A146" s="23">
        <v>9</v>
      </c>
      <c r="C146">
        <v>27</v>
      </c>
      <c r="D146" t="s">
        <v>305</v>
      </c>
      <c r="E146" t="s">
        <v>306</v>
      </c>
      <c r="F146">
        <v>2</v>
      </c>
      <c r="G146">
        <v>3</v>
      </c>
      <c r="H146" t="s">
        <v>343</v>
      </c>
      <c r="I146" t="s">
        <v>344</v>
      </c>
      <c r="J146" s="23">
        <v>4</v>
      </c>
      <c r="K146" t="s">
        <v>75</v>
      </c>
      <c r="L146" s="23" t="s">
        <v>276</v>
      </c>
      <c r="M146" s="23">
        <f t="shared" si="18"/>
        <v>128.02258079999999</v>
      </c>
      <c r="N146" s="23">
        <v>17</v>
      </c>
      <c r="O146" s="23">
        <v>5</v>
      </c>
      <c r="P146" s="23">
        <v>26</v>
      </c>
      <c r="Q146" s="41">
        <f>(M146+N146*$N$2+(O146*$O$2)+P146*$P$2)</f>
        <v>185.80960339999999</v>
      </c>
      <c r="R146" s="16">
        <v>185.76</v>
      </c>
      <c r="T146" s="10">
        <f t="shared" si="16"/>
        <v>2.6702950043063736E-2</v>
      </c>
      <c r="V146" s="23">
        <v>5.0000000000000001E-3</v>
      </c>
    </row>
    <row r="147" spans="1:22" x14ac:dyDescent="0.25">
      <c r="A147" s="23">
        <v>9</v>
      </c>
      <c r="C147">
        <v>28</v>
      </c>
      <c r="D147" t="s">
        <v>305</v>
      </c>
      <c r="E147" t="s">
        <v>306</v>
      </c>
      <c r="F147">
        <v>2</v>
      </c>
      <c r="G147">
        <v>3</v>
      </c>
      <c r="H147" t="s">
        <v>345</v>
      </c>
      <c r="I147" t="s">
        <v>346</v>
      </c>
      <c r="J147" s="23">
        <v>4</v>
      </c>
      <c r="K147" t="s">
        <v>75</v>
      </c>
      <c r="L147" s="23" t="s">
        <v>276</v>
      </c>
      <c r="M147" s="23">
        <f t="shared" si="18"/>
        <v>128.02258079999999</v>
      </c>
      <c r="N147" s="23">
        <v>17</v>
      </c>
      <c r="O147" s="23">
        <v>5</v>
      </c>
      <c r="P147" s="23">
        <v>25</v>
      </c>
      <c r="Q147" s="41">
        <f>(M147+N147*$N$2+(O147*$O$2)+P147*$P$2)</f>
        <v>185.13600759999997</v>
      </c>
      <c r="R147" s="16">
        <v>185.73</v>
      </c>
      <c r="T147" s="10">
        <f t="shared" si="16"/>
        <v>-0.31981500026921822</v>
      </c>
      <c r="V147" s="23">
        <v>0.01</v>
      </c>
    </row>
    <row r="148" spans="1:22" x14ac:dyDescent="0.25">
      <c r="A148" s="23">
        <v>9</v>
      </c>
      <c r="C148">
        <v>29</v>
      </c>
      <c r="D148" t="s">
        <v>305</v>
      </c>
      <c r="E148" t="s">
        <v>306</v>
      </c>
      <c r="F148">
        <v>2</v>
      </c>
      <c r="G148">
        <v>3</v>
      </c>
      <c r="H148" t="s">
        <v>347</v>
      </c>
      <c r="I148" t="s">
        <v>348</v>
      </c>
      <c r="J148" s="23">
        <v>4</v>
      </c>
      <c r="K148" t="s">
        <v>44</v>
      </c>
      <c r="L148" s="23" t="s">
        <v>276</v>
      </c>
      <c r="M148" s="23">
        <f t="shared" si="18"/>
        <v>128.02258079999999</v>
      </c>
      <c r="N148" s="23">
        <v>17</v>
      </c>
      <c r="O148" s="23">
        <v>5</v>
      </c>
      <c r="P148" s="23">
        <v>24</v>
      </c>
      <c r="Q148" s="41">
        <f>(M148+N148*$N$2+(O148*$O$2)+P148*$P$2)</f>
        <v>184.46241179999998</v>
      </c>
      <c r="R148" s="16">
        <v>186.73099999999999</v>
      </c>
      <c r="T148" s="10">
        <f t="shared" si="16"/>
        <v>-1.2148964017758221</v>
      </c>
      <c r="U148" s="23" t="s">
        <v>345</v>
      </c>
      <c r="V148" s="46">
        <v>9.9999999999999991E-22</v>
      </c>
    </row>
    <row r="149" spans="1:22" x14ac:dyDescent="0.25">
      <c r="A149" s="23">
        <v>10</v>
      </c>
      <c r="C149">
        <v>10</v>
      </c>
      <c r="D149" t="s">
        <v>349</v>
      </c>
      <c r="E149" t="s">
        <v>350</v>
      </c>
      <c r="F149">
        <v>2</v>
      </c>
      <c r="G149">
        <v>2</v>
      </c>
      <c r="H149" t="s">
        <v>351</v>
      </c>
      <c r="I149" t="s">
        <v>352</v>
      </c>
      <c r="J149" s="23">
        <v>0</v>
      </c>
      <c r="K149" t="s">
        <v>58</v>
      </c>
      <c r="L149" s="23" t="s">
        <v>21</v>
      </c>
      <c r="R149" s="23" t="s">
        <v>86</v>
      </c>
    </row>
    <row r="150" spans="1:22" x14ac:dyDescent="0.25">
      <c r="A150" s="23">
        <v>10</v>
      </c>
      <c r="C150">
        <v>11</v>
      </c>
      <c r="D150" t="s">
        <v>349</v>
      </c>
      <c r="E150" t="s">
        <v>350</v>
      </c>
      <c r="F150">
        <v>2</v>
      </c>
      <c r="G150">
        <v>2</v>
      </c>
      <c r="H150" t="s">
        <v>353</v>
      </c>
      <c r="I150" t="s">
        <v>354</v>
      </c>
      <c r="J150" s="23">
        <v>0</v>
      </c>
      <c r="K150" t="s">
        <v>58</v>
      </c>
      <c r="L150" s="23" t="s">
        <v>34</v>
      </c>
    </row>
    <row r="151" spans="1:22" x14ac:dyDescent="0.25">
      <c r="A151" s="23">
        <v>10</v>
      </c>
      <c r="C151">
        <v>12</v>
      </c>
      <c r="D151" t="s">
        <v>349</v>
      </c>
      <c r="E151" t="s">
        <v>350</v>
      </c>
      <c r="F151">
        <v>2</v>
      </c>
      <c r="G151">
        <v>2</v>
      </c>
      <c r="H151" t="s">
        <v>355</v>
      </c>
      <c r="I151" t="s">
        <v>356</v>
      </c>
      <c r="J151" s="23">
        <v>1</v>
      </c>
      <c r="K151" t="s">
        <v>58</v>
      </c>
      <c r="L151" s="23" t="s">
        <v>65</v>
      </c>
    </row>
    <row r="152" spans="1:22" x14ac:dyDescent="0.25">
      <c r="A152" s="23">
        <v>10</v>
      </c>
      <c r="C152">
        <v>13</v>
      </c>
      <c r="D152" t="s">
        <v>349</v>
      </c>
      <c r="E152" t="s">
        <v>350</v>
      </c>
      <c r="F152">
        <v>2</v>
      </c>
      <c r="G152">
        <v>2</v>
      </c>
      <c r="H152" t="s">
        <v>357</v>
      </c>
      <c r="I152" t="s">
        <v>358</v>
      </c>
      <c r="J152" s="23">
        <v>1</v>
      </c>
      <c r="K152" t="s">
        <v>58</v>
      </c>
    </row>
    <row r="153" spans="1:22" x14ac:dyDescent="0.25">
      <c r="A153" s="23">
        <v>10</v>
      </c>
      <c r="C153">
        <v>14</v>
      </c>
      <c r="D153" t="s">
        <v>349</v>
      </c>
      <c r="E153" t="s">
        <v>350</v>
      </c>
      <c r="F153">
        <v>2</v>
      </c>
      <c r="G153">
        <v>2</v>
      </c>
      <c r="H153" t="s">
        <v>359</v>
      </c>
      <c r="I153" t="s">
        <v>360</v>
      </c>
      <c r="J153" s="23">
        <v>2</v>
      </c>
      <c r="K153" t="s">
        <v>58</v>
      </c>
    </row>
    <row r="154" spans="1:22" s="3" customFormat="1" x14ac:dyDescent="0.25">
      <c r="A154" s="37">
        <v>10</v>
      </c>
      <c r="C154" s="3">
        <v>15</v>
      </c>
      <c r="D154" s="3" t="s">
        <v>349</v>
      </c>
      <c r="E154" s="3" t="s">
        <v>350</v>
      </c>
      <c r="F154" s="3">
        <v>2</v>
      </c>
      <c r="G154" s="3">
        <v>2</v>
      </c>
      <c r="H154" s="3" t="s">
        <v>361</v>
      </c>
      <c r="I154" s="3" t="s">
        <v>362</v>
      </c>
      <c r="J154" s="37">
        <v>2</v>
      </c>
      <c r="K154" s="3" t="s">
        <v>90</v>
      </c>
      <c r="L154" s="37"/>
      <c r="M154" s="37"/>
      <c r="N154" s="37"/>
      <c r="O154" s="37"/>
      <c r="P154" s="37"/>
      <c r="Q154" s="37"/>
      <c r="R154" s="37"/>
      <c r="T154" s="3" t="s">
        <v>300</v>
      </c>
      <c r="U154" s="37"/>
      <c r="V154" s="37"/>
    </row>
    <row r="155" spans="1:22" x14ac:dyDescent="0.25">
      <c r="A155" s="23">
        <v>10</v>
      </c>
      <c r="C155">
        <v>16</v>
      </c>
      <c r="D155" t="s">
        <v>349</v>
      </c>
      <c r="E155" t="s">
        <v>350</v>
      </c>
      <c r="F155">
        <v>2</v>
      </c>
      <c r="G155">
        <v>2</v>
      </c>
      <c r="H155" t="s">
        <v>363</v>
      </c>
      <c r="I155" t="s">
        <v>364</v>
      </c>
      <c r="J155" s="23">
        <v>3</v>
      </c>
      <c r="K155" t="s">
        <v>75</v>
      </c>
      <c r="L155" s="23" t="s">
        <v>194</v>
      </c>
      <c r="M155" s="23">
        <f t="shared" ref="M155:M156" si="19">$Q$76</f>
        <v>92.275988000000012</v>
      </c>
      <c r="N155" s="23">
        <v>0</v>
      </c>
      <c r="O155" s="23">
        <v>8</v>
      </c>
      <c r="P155" s="23">
        <v>0</v>
      </c>
      <c r="Q155" s="41">
        <f>(M155+N155*$N$2+(O155*$O$2)+P155*$P$2)</f>
        <v>100.19028720000001</v>
      </c>
      <c r="R155" s="23">
        <v>93.33</v>
      </c>
      <c r="T155" s="10">
        <f t="shared" ref="T155:T173" si="20">(Q155-R155)/R155*100</f>
        <v>7.3505702346512543</v>
      </c>
      <c r="V155" s="46">
        <v>9.9999999999999991E-22</v>
      </c>
    </row>
    <row r="156" spans="1:22" x14ac:dyDescent="0.25">
      <c r="A156" s="23">
        <v>11</v>
      </c>
      <c r="C156">
        <v>17</v>
      </c>
      <c r="D156" t="s">
        <v>365</v>
      </c>
      <c r="E156" t="s">
        <v>366</v>
      </c>
      <c r="F156">
        <v>3</v>
      </c>
      <c r="G156">
        <v>2</v>
      </c>
      <c r="H156" t="s">
        <v>367</v>
      </c>
      <c r="I156" t="s">
        <v>368</v>
      </c>
      <c r="J156" s="23">
        <v>3</v>
      </c>
      <c r="K156" t="s">
        <v>75</v>
      </c>
      <c r="L156" s="23" t="s">
        <v>194</v>
      </c>
      <c r="M156" s="23">
        <f t="shared" si="19"/>
        <v>92.275988000000012</v>
      </c>
      <c r="N156" s="23">
        <v>0</v>
      </c>
      <c r="O156" s="23">
        <v>10</v>
      </c>
      <c r="P156" s="23">
        <v>0</v>
      </c>
      <c r="Q156" s="41">
        <f>(M156+N156*$N$2+(O156*$O$2)+P156*$P$2)</f>
        <v>102.16886200000002</v>
      </c>
      <c r="R156" s="23">
        <v>100</v>
      </c>
      <c r="T156" s="10">
        <f t="shared" si="20"/>
        <v>2.1688620000000185</v>
      </c>
      <c r="U156" s="23" t="s">
        <v>369</v>
      </c>
      <c r="V156" s="46">
        <v>9.9999999999999991E-22</v>
      </c>
    </row>
    <row r="157" spans="1:22" x14ac:dyDescent="0.25">
      <c r="A157" s="23">
        <v>10</v>
      </c>
      <c r="C157">
        <v>18</v>
      </c>
      <c r="D157" t="s">
        <v>349</v>
      </c>
      <c r="E157" t="s">
        <v>350</v>
      </c>
      <c r="F157">
        <v>2</v>
      </c>
      <c r="G157">
        <v>2</v>
      </c>
      <c r="H157" t="s">
        <v>370</v>
      </c>
      <c r="I157" t="s">
        <v>371</v>
      </c>
      <c r="J157" s="23">
        <v>4</v>
      </c>
      <c r="K157" t="s">
        <v>75</v>
      </c>
      <c r="L157" s="23" t="s">
        <v>276</v>
      </c>
      <c r="M157" s="23">
        <f>$Q$115</f>
        <v>128.02258079999999</v>
      </c>
      <c r="N157" s="23">
        <v>0</v>
      </c>
      <c r="O157" s="23">
        <v>4</v>
      </c>
      <c r="P157" s="23">
        <v>0</v>
      </c>
      <c r="Q157" s="41">
        <f>(M157+N157*$N$2+(O157*$O$2)+P157*$P$2)</f>
        <v>131.97973039999999</v>
      </c>
      <c r="R157" s="23">
        <v>132.142</v>
      </c>
      <c r="T157" s="10">
        <f t="shared" si="20"/>
        <v>-0.12279941275294903</v>
      </c>
      <c r="V157" s="23">
        <v>1.67</v>
      </c>
    </row>
    <row r="158" spans="1:22" x14ac:dyDescent="0.25">
      <c r="A158" s="23">
        <v>10</v>
      </c>
      <c r="C158">
        <v>19</v>
      </c>
      <c r="D158" t="s">
        <v>349</v>
      </c>
      <c r="E158" t="s">
        <v>350</v>
      </c>
      <c r="F158">
        <v>2</v>
      </c>
      <c r="G158">
        <v>2</v>
      </c>
      <c r="H158" t="s">
        <v>372</v>
      </c>
      <c r="I158" t="s">
        <v>373</v>
      </c>
      <c r="J158" s="23">
        <v>4</v>
      </c>
      <c r="K158" t="s">
        <v>75</v>
      </c>
      <c r="L158" s="23" t="s">
        <v>276</v>
      </c>
      <c r="M158" s="23">
        <f>$Q$115</f>
        <v>128.02258079999999</v>
      </c>
      <c r="N158" s="23">
        <v>5</v>
      </c>
      <c r="O158" s="23">
        <v>4</v>
      </c>
      <c r="P158" s="23">
        <v>3</v>
      </c>
      <c r="Q158" s="41">
        <f>(M158+N158*$N$2+(O158*$O$2)+P158*$P$2)</f>
        <v>144.39083979999998</v>
      </c>
      <c r="R158" s="23">
        <v>143.78</v>
      </c>
      <c r="T158" s="10">
        <f t="shared" si="20"/>
        <v>0.4248433718180411</v>
      </c>
      <c r="V158" s="23">
        <v>17.22</v>
      </c>
    </row>
    <row r="159" spans="1:22" s="1" customFormat="1" x14ac:dyDescent="0.25">
      <c r="A159" s="33">
        <v>10</v>
      </c>
      <c r="B159" s="1" t="s">
        <v>19</v>
      </c>
      <c r="C159" s="1">
        <v>20</v>
      </c>
      <c r="D159" s="1" t="s">
        <v>349</v>
      </c>
      <c r="E159" s="1" t="s">
        <v>350</v>
      </c>
      <c r="F159" s="18">
        <v>2</v>
      </c>
      <c r="G159" s="1">
        <v>2</v>
      </c>
      <c r="H159" s="1" t="s">
        <v>374</v>
      </c>
      <c r="I159" s="1" t="s">
        <v>375</v>
      </c>
      <c r="J159" s="33">
        <v>5</v>
      </c>
      <c r="K159" s="1" t="s">
        <v>19</v>
      </c>
      <c r="L159" s="33" t="s">
        <v>431</v>
      </c>
      <c r="M159" s="33">
        <f>$Q$16*5</f>
        <v>141.323488</v>
      </c>
      <c r="N159" s="33">
        <v>5</v>
      </c>
      <c r="O159" s="33">
        <v>5</v>
      </c>
      <c r="P159" s="33">
        <v>5</v>
      </c>
      <c r="Q159" s="51">
        <f>(M159+N159*$N$2+(O159*$O$2)+P159*$P$2)</f>
        <v>160.02822599999999</v>
      </c>
      <c r="R159" s="33">
        <v>160.64500000000001</v>
      </c>
      <c r="T159" s="11">
        <f t="shared" si="20"/>
        <v>-0.3839360079678924</v>
      </c>
      <c r="U159" s="33"/>
      <c r="V159" s="33" t="s">
        <v>25</v>
      </c>
    </row>
    <row r="160" spans="1:22" x14ac:dyDescent="0.25">
      <c r="A160" s="23">
        <v>10</v>
      </c>
      <c r="C160">
        <v>21</v>
      </c>
      <c r="D160" t="s">
        <v>349</v>
      </c>
      <c r="E160" t="s">
        <v>350</v>
      </c>
      <c r="F160">
        <v>3</v>
      </c>
      <c r="G160">
        <v>3</v>
      </c>
      <c r="H160" t="s">
        <v>376</v>
      </c>
      <c r="I160" t="s">
        <v>377</v>
      </c>
      <c r="J160" s="23">
        <v>5</v>
      </c>
      <c r="K160" t="s">
        <v>75</v>
      </c>
      <c r="L160" s="23" t="s">
        <v>374</v>
      </c>
      <c r="M160" s="23">
        <f>$Q$159</f>
        <v>160.02822599999999</v>
      </c>
      <c r="N160" s="23">
        <v>3</v>
      </c>
      <c r="O160" s="23">
        <v>0</v>
      </c>
      <c r="P160" s="23">
        <v>3</v>
      </c>
      <c r="Q160" s="41">
        <f>(M160+N160*$N$2+(O160*$O$2)+P160*$P$2)</f>
        <v>168.28320659999997</v>
      </c>
      <c r="R160" s="16">
        <v>167.40600000000001</v>
      </c>
      <c r="T160" s="10">
        <f t="shared" si="20"/>
        <v>0.52399949822584935</v>
      </c>
      <c r="V160" s="23" t="s">
        <v>25</v>
      </c>
    </row>
    <row r="161" spans="1:22" x14ac:dyDescent="0.25">
      <c r="A161" s="23">
        <v>10</v>
      </c>
      <c r="C161">
        <v>22</v>
      </c>
      <c r="D161" t="s">
        <v>349</v>
      </c>
      <c r="E161" t="s">
        <v>350</v>
      </c>
      <c r="F161">
        <v>2</v>
      </c>
      <c r="G161">
        <v>3</v>
      </c>
      <c r="H161" t="s">
        <v>378</v>
      </c>
      <c r="I161" t="s">
        <v>379</v>
      </c>
      <c r="J161" s="23">
        <v>5</v>
      </c>
      <c r="K161" t="s">
        <v>75</v>
      </c>
      <c r="L161" s="23" t="s">
        <v>374</v>
      </c>
      <c r="M161" s="23">
        <f t="shared" ref="M161:M173" si="21">$Q$159</f>
        <v>160.02822599999999</v>
      </c>
      <c r="N161" s="23">
        <v>6</v>
      </c>
      <c r="O161" s="23">
        <v>0</v>
      </c>
      <c r="P161" s="23">
        <v>6</v>
      </c>
      <c r="Q161" s="41">
        <f>(M161+N161*$N$2+(O161*$O$2)+P161*$P$2)</f>
        <v>176.53818720000001</v>
      </c>
      <c r="R161" s="16">
        <v>177.78</v>
      </c>
      <c r="T161" s="10">
        <f t="shared" si="20"/>
        <v>-0.69851096861288731</v>
      </c>
      <c r="V161" s="23" t="s">
        <v>25</v>
      </c>
    </row>
    <row r="162" spans="1:22" x14ac:dyDescent="0.25">
      <c r="A162" s="23">
        <v>10</v>
      </c>
      <c r="C162">
        <v>23</v>
      </c>
      <c r="D162" t="s">
        <v>349</v>
      </c>
      <c r="E162" t="s">
        <v>350</v>
      </c>
      <c r="F162">
        <v>2</v>
      </c>
      <c r="G162">
        <v>3</v>
      </c>
      <c r="H162" t="s">
        <v>380</v>
      </c>
      <c r="I162" t="s">
        <v>381</v>
      </c>
      <c r="J162" s="23">
        <v>5</v>
      </c>
      <c r="K162" t="s">
        <v>75</v>
      </c>
      <c r="L162" s="23" t="s">
        <v>374</v>
      </c>
      <c r="M162" s="23">
        <f t="shared" si="21"/>
        <v>160.02822599999999</v>
      </c>
      <c r="N162" s="23">
        <v>8</v>
      </c>
      <c r="O162" s="23">
        <v>0</v>
      </c>
      <c r="P162" s="23">
        <v>8</v>
      </c>
      <c r="Q162" s="41">
        <f>(M162+N162*$N$2+(O162*$O$2)+P162*$P$2)</f>
        <v>182.04150759999999</v>
      </c>
      <c r="R162" s="16">
        <v>182.97</v>
      </c>
      <c r="T162" s="10">
        <f t="shared" si="20"/>
        <v>-0.50745608569711442</v>
      </c>
      <c r="V162" s="23">
        <v>37.24</v>
      </c>
    </row>
    <row r="163" spans="1:22" x14ac:dyDescent="0.25">
      <c r="A163" s="23">
        <v>10</v>
      </c>
      <c r="C163">
        <v>24</v>
      </c>
      <c r="D163" t="s">
        <v>349</v>
      </c>
      <c r="E163" t="s">
        <v>350</v>
      </c>
      <c r="F163">
        <v>2</v>
      </c>
      <c r="G163">
        <v>3</v>
      </c>
      <c r="H163" t="s">
        <v>382</v>
      </c>
      <c r="I163" t="s">
        <v>383</v>
      </c>
      <c r="J163" s="23">
        <v>5</v>
      </c>
      <c r="K163" t="s">
        <v>75</v>
      </c>
      <c r="L163" s="23" t="s">
        <v>374</v>
      </c>
      <c r="M163" s="23">
        <f t="shared" si="21"/>
        <v>160.02822599999999</v>
      </c>
      <c r="N163" s="23">
        <v>10</v>
      </c>
      <c r="O163" s="23">
        <v>0</v>
      </c>
      <c r="P163" s="23">
        <v>11</v>
      </c>
      <c r="Q163" s="41">
        <f>(M163+N163*$N$2+(O163*$O$2)+P163*$P$2)</f>
        <v>188.21842379999998</v>
      </c>
      <c r="R163" s="16">
        <v>189.19</v>
      </c>
      <c r="T163" s="10">
        <f t="shared" si="20"/>
        <v>-0.5135452190919263</v>
      </c>
      <c r="V163" s="23">
        <v>202.8</v>
      </c>
    </row>
    <row r="164" spans="1:22" x14ac:dyDescent="0.25">
      <c r="A164" s="23">
        <v>10</v>
      </c>
      <c r="C164">
        <v>25</v>
      </c>
      <c r="D164" t="s">
        <v>349</v>
      </c>
      <c r="E164" t="s">
        <v>350</v>
      </c>
      <c r="F164">
        <v>2</v>
      </c>
      <c r="G164">
        <v>3</v>
      </c>
      <c r="H164" t="s">
        <v>384</v>
      </c>
      <c r="I164" t="s">
        <v>385</v>
      </c>
      <c r="J164" s="23">
        <v>5</v>
      </c>
      <c r="K164" t="s">
        <v>75</v>
      </c>
      <c r="L164" s="23" t="s">
        <v>374</v>
      </c>
      <c r="M164" s="23">
        <f t="shared" si="21"/>
        <v>160.02822599999999</v>
      </c>
      <c r="N164" s="23">
        <v>13</v>
      </c>
      <c r="O164" s="23">
        <v>0</v>
      </c>
      <c r="P164" s="23">
        <v>13</v>
      </c>
      <c r="Q164" s="41">
        <f>(M164+N164*$N$2+(O164*$O$2)+P164*$P$2)</f>
        <v>195.79980860000001</v>
      </c>
      <c r="R164" s="16">
        <v>195.999</v>
      </c>
      <c r="T164" s="10">
        <f t="shared" si="20"/>
        <v>-0.10162878382032024</v>
      </c>
      <c r="V164" s="23">
        <v>602</v>
      </c>
    </row>
    <row r="165" spans="1:22" x14ac:dyDescent="0.25">
      <c r="A165" s="23">
        <v>10</v>
      </c>
      <c r="C165">
        <v>26</v>
      </c>
      <c r="D165" t="s">
        <v>349</v>
      </c>
      <c r="E165" t="s">
        <v>350</v>
      </c>
      <c r="F165">
        <v>2</v>
      </c>
      <c r="G165">
        <v>3</v>
      </c>
      <c r="H165" t="s">
        <v>386</v>
      </c>
      <c r="I165" t="s">
        <v>387</v>
      </c>
      <c r="J165" s="23">
        <v>5</v>
      </c>
      <c r="K165" t="s">
        <v>75</v>
      </c>
      <c r="L165" s="23" t="s">
        <v>374</v>
      </c>
      <c r="M165" s="23">
        <f t="shared" si="21"/>
        <v>160.02822599999999</v>
      </c>
      <c r="N165" s="23">
        <v>15</v>
      </c>
      <c r="O165" s="23">
        <v>0</v>
      </c>
      <c r="P165" s="23">
        <v>16</v>
      </c>
      <c r="Q165" s="41">
        <f>(M165+N165*$N$2+(O165*$O$2)+P165*$P$2)</f>
        <v>201.97672479999997</v>
      </c>
      <c r="R165" s="16">
        <v>202.9</v>
      </c>
      <c r="T165" s="10">
        <f t="shared" si="20"/>
        <v>-0.45503952686053944</v>
      </c>
      <c r="V165" s="23">
        <v>0.19700000000000001</v>
      </c>
    </row>
    <row r="166" spans="1:22" x14ac:dyDescent="0.25">
      <c r="A166" s="23">
        <v>10</v>
      </c>
      <c r="C166">
        <v>27</v>
      </c>
      <c r="D166" t="s">
        <v>349</v>
      </c>
      <c r="E166" t="s">
        <v>350</v>
      </c>
      <c r="F166">
        <v>2</v>
      </c>
      <c r="G166">
        <v>3</v>
      </c>
      <c r="H166" t="s">
        <v>388</v>
      </c>
      <c r="I166" t="s">
        <v>389</v>
      </c>
      <c r="J166" s="23">
        <v>5</v>
      </c>
      <c r="K166" t="s">
        <v>75</v>
      </c>
      <c r="L166" s="23" t="s">
        <v>374</v>
      </c>
      <c r="M166" s="23">
        <f t="shared" si="21"/>
        <v>160.02822599999999</v>
      </c>
      <c r="N166" s="23">
        <v>15</v>
      </c>
      <c r="O166" s="23">
        <v>0</v>
      </c>
      <c r="P166" s="23">
        <v>17</v>
      </c>
      <c r="Q166" s="41">
        <f>(M166+N166*$N$2+(O166*$O$2)+P166*$P$2)</f>
        <v>202.65032059999999</v>
      </c>
      <c r="R166" s="16">
        <v>203.03200000000001</v>
      </c>
      <c r="T166" s="10">
        <f t="shared" si="20"/>
        <v>-0.18798977501084771</v>
      </c>
      <c r="V166" s="23">
        <v>3.09E-2</v>
      </c>
    </row>
    <row r="167" spans="1:22" x14ac:dyDescent="0.25">
      <c r="A167" s="23">
        <v>10</v>
      </c>
      <c r="C167">
        <v>28</v>
      </c>
      <c r="D167" t="s">
        <v>349</v>
      </c>
      <c r="E167" t="s">
        <v>350</v>
      </c>
      <c r="F167">
        <v>2</v>
      </c>
      <c r="G167">
        <v>3</v>
      </c>
      <c r="H167" t="s">
        <v>390</v>
      </c>
      <c r="I167" t="s">
        <v>391</v>
      </c>
      <c r="J167" s="23">
        <v>5</v>
      </c>
      <c r="K167" t="s">
        <v>75</v>
      </c>
      <c r="L167" s="23" t="s">
        <v>374</v>
      </c>
      <c r="M167" s="23">
        <f t="shared" si="21"/>
        <v>160.02822599999999</v>
      </c>
      <c r="N167" s="23">
        <v>17</v>
      </c>
      <c r="O167" s="23">
        <v>0</v>
      </c>
      <c r="P167" s="23">
        <v>17</v>
      </c>
      <c r="Q167" s="41">
        <f>(M167+N167*$N$2+(O167*$O$2)+P167*$P$2)</f>
        <v>206.80644939999999</v>
      </c>
      <c r="R167" s="16">
        <v>206.87</v>
      </c>
      <c r="T167" s="10">
        <f t="shared" si="20"/>
        <v>-3.072006574177669E-2</v>
      </c>
      <c r="V167" s="23">
        <v>1.89E-2</v>
      </c>
    </row>
    <row r="168" spans="1:22" x14ac:dyDescent="0.25">
      <c r="A168" s="23">
        <v>10</v>
      </c>
      <c r="C168">
        <v>29</v>
      </c>
      <c r="D168" t="s">
        <v>349</v>
      </c>
      <c r="E168" t="s">
        <v>350</v>
      </c>
      <c r="F168">
        <v>2</v>
      </c>
      <c r="G168">
        <v>3</v>
      </c>
      <c r="H168" t="s">
        <v>392</v>
      </c>
      <c r="I168" t="s">
        <v>393</v>
      </c>
      <c r="J168" s="23">
        <v>5</v>
      </c>
      <c r="K168" t="s">
        <v>75</v>
      </c>
      <c r="L168" s="23" t="s">
        <v>374</v>
      </c>
      <c r="M168" s="23">
        <f t="shared" si="21"/>
        <v>160.02822599999999</v>
      </c>
      <c r="N168" s="23">
        <v>17</v>
      </c>
      <c r="O168" s="23">
        <v>0</v>
      </c>
      <c r="P168" s="23">
        <v>19</v>
      </c>
      <c r="Q168" s="41">
        <f>(M168+N168*$N$2+(O168*$O$2)+P168*$P$2)</f>
        <v>208.15364099999999</v>
      </c>
      <c r="R168" s="16">
        <v>208.22399999999999</v>
      </c>
      <c r="T168" s="10">
        <f t="shared" si="20"/>
        <v>-3.3790053019823026E-2</v>
      </c>
      <c r="V168" s="23">
        <v>1.38E-2</v>
      </c>
    </row>
    <row r="169" spans="1:22" x14ac:dyDescent="0.25">
      <c r="A169" s="23">
        <v>10</v>
      </c>
      <c r="C169">
        <v>30</v>
      </c>
      <c r="D169" t="s">
        <v>349</v>
      </c>
      <c r="E169" t="s">
        <v>350</v>
      </c>
      <c r="F169">
        <v>2</v>
      </c>
      <c r="G169">
        <v>3</v>
      </c>
      <c r="H169" t="s">
        <v>394</v>
      </c>
      <c r="I169" t="s">
        <v>395</v>
      </c>
      <c r="J169" s="23">
        <v>5</v>
      </c>
      <c r="K169" s="1" t="s">
        <v>98</v>
      </c>
      <c r="L169" s="23" t="s">
        <v>374</v>
      </c>
      <c r="M169" s="23">
        <f t="shared" si="21"/>
        <v>160.02822599999999</v>
      </c>
      <c r="N169" s="23">
        <v>18</v>
      </c>
      <c r="O169" s="23">
        <v>0</v>
      </c>
      <c r="P169" s="23">
        <v>20</v>
      </c>
      <c r="Q169" s="41">
        <f>(M169+N169*$N$2+(O169*$O$2)+P169*$P$2)</f>
        <v>210.90530119999997</v>
      </c>
      <c r="R169" s="16">
        <v>211.5</v>
      </c>
      <c r="T169" s="10">
        <f t="shared" si="20"/>
        <v>-0.28118146572105518</v>
      </c>
      <c r="V169" s="23">
        <v>7.3000000000000001E-3</v>
      </c>
    </row>
    <row r="170" spans="1:22" x14ac:dyDescent="0.25">
      <c r="A170" s="23">
        <v>10</v>
      </c>
      <c r="C170">
        <v>31</v>
      </c>
      <c r="D170" t="s">
        <v>349</v>
      </c>
      <c r="E170" t="s">
        <v>350</v>
      </c>
      <c r="F170">
        <v>2</v>
      </c>
      <c r="G170">
        <v>3</v>
      </c>
      <c r="H170" t="s">
        <v>396</v>
      </c>
      <c r="I170" t="s">
        <v>397</v>
      </c>
      <c r="J170" s="23">
        <v>5</v>
      </c>
      <c r="K170" t="s">
        <v>75</v>
      </c>
      <c r="L170" s="23" t="s">
        <v>374</v>
      </c>
      <c r="M170" s="23">
        <f t="shared" si="21"/>
        <v>160.02822599999999</v>
      </c>
      <c r="N170" s="23">
        <v>18</v>
      </c>
      <c r="O170" s="23">
        <v>0</v>
      </c>
      <c r="P170" s="23">
        <v>20</v>
      </c>
      <c r="Q170" s="41">
        <f>(M170+N170*$N$2+(O170*$O$2)+P170*$P$2)</f>
        <v>210.90530119999997</v>
      </c>
      <c r="R170" s="16">
        <v>211.21</v>
      </c>
      <c r="T170" s="10">
        <f t="shared" si="20"/>
        <v>-0.14426343449649148</v>
      </c>
      <c r="V170" s="23">
        <v>3.3999999999999998E-3</v>
      </c>
    </row>
    <row r="171" spans="1:22" x14ac:dyDescent="0.25">
      <c r="A171" s="23">
        <v>10</v>
      </c>
      <c r="C171">
        <v>32</v>
      </c>
      <c r="D171" t="s">
        <v>349</v>
      </c>
      <c r="E171" t="s">
        <v>350</v>
      </c>
      <c r="F171">
        <v>2</v>
      </c>
      <c r="G171">
        <v>3</v>
      </c>
      <c r="H171" t="s">
        <v>398</v>
      </c>
      <c r="I171" t="s">
        <v>399</v>
      </c>
      <c r="J171" s="23">
        <v>5</v>
      </c>
      <c r="K171" t="s">
        <v>75</v>
      </c>
      <c r="L171" s="23" t="s">
        <v>374</v>
      </c>
      <c r="M171" s="23">
        <f t="shared" si="21"/>
        <v>160.02822599999999</v>
      </c>
      <c r="N171" s="23">
        <v>18</v>
      </c>
      <c r="O171" s="23">
        <v>0</v>
      </c>
      <c r="P171" s="23">
        <v>21</v>
      </c>
      <c r="Q171" s="41">
        <f>(M171+N171*$N$2+(O171*$O$2)+P171*$P$2)</f>
        <v>211.57889699999998</v>
      </c>
      <c r="R171" s="16">
        <v>213.46</v>
      </c>
      <c r="T171" s="10">
        <f t="shared" si="20"/>
        <v>-0.8812437927480673</v>
      </c>
      <c r="V171" s="23">
        <v>3.5000000000000001E-3</v>
      </c>
    </row>
    <row r="172" spans="1:22" x14ac:dyDescent="0.25">
      <c r="A172" s="23">
        <v>10</v>
      </c>
      <c r="C172">
        <v>33</v>
      </c>
      <c r="D172" t="s">
        <v>349</v>
      </c>
      <c r="E172" t="s">
        <v>350</v>
      </c>
      <c r="F172">
        <v>2</v>
      </c>
      <c r="G172">
        <v>3</v>
      </c>
      <c r="H172" t="s">
        <v>400</v>
      </c>
      <c r="I172" t="s">
        <v>401</v>
      </c>
      <c r="J172" s="23">
        <v>5</v>
      </c>
      <c r="K172" t="s">
        <v>44</v>
      </c>
      <c r="L172" s="23" t="s">
        <v>374</v>
      </c>
      <c r="M172" s="23">
        <f t="shared" si="21"/>
        <v>160.02822599999999</v>
      </c>
      <c r="N172" s="23">
        <v>18</v>
      </c>
      <c r="O172" s="23">
        <v>0</v>
      </c>
      <c r="P172" s="23">
        <v>20</v>
      </c>
      <c r="Q172" s="41">
        <f>(M172+N172*$N$2+(O172*$O$2)+P172*$P$2)</f>
        <v>210.90530119999997</v>
      </c>
      <c r="R172" s="16">
        <v>212.52</v>
      </c>
      <c r="T172" s="10">
        <f t="shared" si="20"/>
        <v>-0.75978674948242131</v>
      </c>
      <c r="V172" s="46">
        <v>9.9999999999999991E-22</v>
      </c>
    </row>
    <row r="173" spans="1:22" x14ac:dyDescent="0.25">
      <c r="A173" s="23">
        <v>10</v>
      </c>
      <c r="C173">
        <v>34</v>
      </c>
      <c r="D173" t="s">
        <v>349</v>
      </c>
      <c r="E173" t="s">
        <v>350</v>
      </c>
      <c r="F173">
        <v>2</v>
      </c>
      <c r="G173">
        <v>3</v>
      </c>
      <c r="H173" t="s">
        <v>402</v>
      </c>
      <c r="I173" t="s">
        <v>403</v>
      </c>
      <c r="J173" s="23">
        <v>5</v>
      </c>
      <c r="K173" t="s">
        <v>44</v>
      </c>
      <c r="L173" s="23" t="s">
        <v>374</v>
      </c>
      <c r="M173" s="23">
        <f t="shared" si="21"/>
        <v>160.02822599999999</v>
      </c>
      <c r="N173" s="23">
        <v>18</v>
      </c>
      <c r="O173" s="23">
        <v>0</v>
      </c>
      <c r="P173" s="23">
        <v>19</v>
      </c>
      <c r="Q173" s="41">
        <f>(M173+N173*$N$2+(O173*$O$2)+P173*$P$2)</f>
        <v>210.23170539999998</v>
      </c>
      <c r="R173" s="16">
        <v>210.35</v>
      </c>
      <c r="T173" s="10">
        <f t="shared" si="20"/>
        <v>-5.6237033515575421E-2</v>
      </c>
      <c r="V173" s="46">
        <v>9.9999999999999991E-22</v>
      </c>
    </row>
    <row r="174" spans="1:22" x14ac:dyDescent="0.25">
      <c r="A174" s="23">
        <v>10</v>
      </c>
      <c r="C174">
        <v>35</v>
      </c>
      <c r="D174" t="s">
        <v>349</v>
      </c>
      <c r="E174" t="s">
        <v>350</v>
      </c>
      <c r="F174">
        <v>2</v>
      </c>
      <c r="G174">
        <v>3</v>
      </c>
      <c r="H174" t="s">
        <v>404</v>
      </c>
      <c r="I174" t="s">
        <v>405</v>
      </c>
      <c r="J174" s="23">
        <v>5</v>
      </c>
      <c r="K174" t="s">
        <v>58</v>
      </c>
    </row>
    <row r="175" spans="1:22" x14ac:dyDescent="0.25">
      <c r="A175" s="23">
        <v>11</v>
      </c>
      <c r="B175" t="s">
        <v>58</v>
      </c>
      <c r="C175">
        <v>11</v>
      </c>
      <c r="D175" t="s">
        <v>365</v>
      </c>
      <c r="E175" t="s">
        <v>366</v>
      </c>
      <c r="F175">
        <v>3</v>
      </c>
      <c r="G175">
        <v>2</v>
      </c>
      <c r="H175" t="s">
        <v>434</v>
      </c>
      <c r="I175" t="s">
        <v>435</v>
      </c>
      <c r="J175" s="23">
        <v>0</v>
      </c>
      <c r="K175" t="s">
        <v>58</v>
      </c>
      <c r="L175" s="23" t="s">
        <v>21</v>
      </c>
      <c r="R175" s="23" t="s">
        <v>86</v>
      </c>
    </row>
    <row r="176" spans="1:22" x14ac:dyDescent="0.25">
      <c r="A176" s="23">
        <v>11</v>
      </c>
      <c r="B176" t="s">
        <v>58</v>
      </c>
      <c r="C176">
        <v>12</v>
      </c>
      <c r="D176" t="s">
        <v>365</v>
      </c>
      <c r="E176" t="s">
        <v>366</v>
      </c>
      <c r="F176">
        <v>3</v>
      </c>
      <c r="G176">
        <v>2</v>
      </c>
      <c r="H176" t="s">
        <v>436</v>
      </c>
      <c r="I176" t="s">
        <v>437</v>
      </c>
      <c r="J176" s="23">
        <v>0</v>
      </c>
      <c r="K176" t="s">
        <v>58</v>
      </c>
      <c r="L176" s="23" t="s">
        <v>34</v>
      </c>
    </row>
    <row r="177" spans="1:22" x14ac:dyDescent="0.25">
      <c r="A177" s="23">
        <v>11</v>
      </c>
      <c r="C177">
        <v>13</v>
      </c>
      <c r="D177" t="s">
        <v>365</v>
      </c>
      <c r="E177" t="s">
        <v>366</v>
      </c>
      <c r="F177">
        <v>3</v>
      </c>
      <c r="G177">
        <v>2</v>
      </c>
      <c r="H177" t="s">
        <v>438</v>
      </c>
      <c r="I177" t="s">
        <v>439</v>
      </c>
      <c r="J177" s="23">
        <v>1</v>
      </c>
      <c r="K177" t="s">
        <v>58</v>
      </c>
      <c r="L177" s="23" t="s">
        <v>65</v>
      </c>
    </row>
    <row r="178" spans="1:22" x14ac:dyDescent="0.25">
      <c r="A178" s="23">
        <v>11</v>
      </c>
      <c r="C178">
        <v>14</v>
      </c>
      <c r="D178" t="s">
        <v>365</v>
      </c>
      <c r="E178" t="s">
        <v>366</v>
      </c>
      <c r="F178">
        <v>3</v>
      </c>
      <c r="G178">
        <v>2</v>
      </c>
      <c r="H178" t="s">
        <v>440</v>
      </c>
      <c r="I178" t="s">
        <v>441</v>
      </c>
      <c r="J178" s="23">
        <v>1</v>
      </c>
      <c r="K178" t="s">
        <v>58</v>
      </c>
    </row>
    <row r="179" spans="1:22" x14ac:dyDescent="0.25">
      <c r="A179" s="23">
        <v>11</v>
      </c>
      <c r="C179">
        <v>15</v>
      </c>
      <c r="D179" t="s">
        <v>365</v>
      </c>
      <c r="E179" t="s">
        <v>366</v>
      </c>
      <c r="F179">
        <v>3</v>
      </c>
      <c r="G179">
        <v>2</v>
      </c>
      <c r="H179" t="s">
        <v>442</v>
      </c>
      <c r="I179" t="s">
        <v>443</v>
      </c>
      <c r="J179" s="23">
        <v>2</v>
      </c>
      <c r="K179" t="s">
        <v>58</v>
      </c>
    </row>
    <row r="180" spans="1:22" x14ac:dyDescent="0.25">
      <c r="A180" s="23">
        <v>11</v>
      </c>
      <c r="C180">
        <v>16</v>
      </c>
      <c r="D180" t="s">
        <v>365</v>
      </c>
      <c r="E180" t="s">
        <v>366</v>
      </c>
      <c r="F180">
        <v>3</v>
      </c>
      <c r="G180">
        <v>2</v>
      </c>
      <c r="H180" t="s">
        <v>444</v>
      </c>
      <c r="I180" t="s">
        <v>445</v>
      </c>
      <c r="J180" s="23">
        <v>2</v>
      </c>
      <c r="K180" t="s">
        <v>58</v>
      </c>
    </row>
    <row r="181" spans="1:22" x14ac:dyDescent="0.25">
      <c r="A181" s="23">
        <v>11</v>
      </c>
      <c r="C181">
        <v>17</v>
      </c>
      <c r="D181" t="s">
        <v>365</v>
      </c>
      <c r="E181" t="s">
        <v>366</v>
      </c>
      <c r="F181">
        <v>3</v>
      </c>
      <c r="G181">
        <v>2</v>
      </c>
      <c r="H181" t="s">
        <v>367</v>
      </c>
      <c r="I181" t="s">
        <v>368</v>
      </c>
      <c r="J181" s="23">
        <v>3</v>
      </c>
      <c r="K181" t="s">
        <v>90</v>
      </c>
      <c r="U181" s="23" t="s">
        <v>369</v>
      </c>
      <c r="V181" s="23">
        <v>9.9999999999999991E-22</v>
      </c>
    </row>
    <row r="182" spans="1:22" x14ac:dyDescent="0.25">
      <c r="A182" s="23">
        <v>11</v>
      </c>
      <c r="C182">
        <v>18</v>
      </c>
      <c r="D182" t="s">
        <v>365</v>
      </c>
      <c r="E182" t="s">
        <v>366</v>
      </c>
      <c r="F182">
        <v>3</v>
      </c>
      <c r="G182">
        <v>2</v>
      </c>
      <c r="H182" t="s">
        <v>446</v>
      </c>
      <c r="I182" t="s">
        <v>447</v>
      </c>
      <c r="J182" s="23">
        <v>3</v>
      </c>
      <c r="K182" t="s">
        <v>72</v>
      </c>
      <c r="L182" s="23" t="s">
        <v>194</v>
      </c>
      <c r="M182" s="23">
        <f t="shared" ref="M182" si="22">$Q$76</f>
        <v>92.275988000000012</v>
      </c>
      <c r="N182" s="23">
        <v>4</v>
      </c>
      <c r="O182" s="23">
        <v>8</v>
      </c>
      <c r="P182" s="23">
        <v>4</v>
      </c>
      <c r="Q182" s="41">
        <f>(M182+N182*$N$2+(O182*$O$2)+P182*$P$2)</f>
        <v>111.19692800000001</v>
      </c>
      <c r="R182" s="24">
        <v>111.639</v>
      </c>
      <c r="T182" s="10">
        <f t="shared" ref="T182:T203" si="23">(Q182-R182)/R182*100</f>
        <v>-0.39598348247474613</v>
      </c>
      <c r="V182" s="23">
        <v>9.9999999999999991E-22</v>
      </c>
    </row>
    <row r="183" spans="1:22" x14ac:dyDescent="0.25">
      <c r="A183" s="23">
        <v>11</v>
      </c>
      <c r="C183">
        <v>19</v>
      </c>
      <c r="D183" t="s">
        <v>365</v>
      </c>
      <c r="E183" t="s">
        <v>366</v>
      </c>
      <c r="F183">
        <v>3</v>
      </c>
      <c r="G183">
        <v>2</v>
      </c>
      <c r="H183" t="s">
        <v>448</v>
      </c>
      <c r="I183" t="s">
        <v>449</v>
      </c>
      <c r="J183" s="23">
        <v>4</v>
      </c>
      <c r="K183" t="s">
        <v>75</v>
      </c>
      <c r="L183" s="23" t="s">
        <v>276</v>
      </c>
      <c r="M183" s="23">
        <f t="shared" ref="M183:M184" si="24">$Q$115</f>
        <v>128.02258079999999</v>
      </c>
      <c r="N183" s="23">
        <v>0</v>
      </c>
      <c r="O183" s="23">
        <v>4</v>
      </c>
      <c r="P183" s="23">
        <v>0</v>
      </c>
      <c r="Q183" s="41">
        <f>(M183+N183*$N$2+(O183*$O$2)+P183*$P$2)</f>
        <v>131.97973039999999</v>
      </c>
      <c r="R183" s="24">
        <v>131.82</v>
      </c>
      <c r="T183" s="10">
        <f t="shared" si="23"/>
        <v>0.12117311485358886</v>
      </c>
      <c r="V183" s="23">
        <v>1.72E-2</v>
      </c>
    </row>
    <row r="184" spans="1:22" s="18" customFormat="1" x14ac:dyDescent="0.25">
      <c r="A184" s="36">
        <v>11</v>
      </c>
      <c r="C184" s="18">
        <v>20</v>
      </c>
      <c r="D184" s="18" t="s">
        <v>365</v>
      </c>
      <c r="E184" s="18" t="s">
        <v>366</v>
      </c>
      <c r="F184" s="18">
        <v>3</v>
      </c>
      <c r="G184" s="18">
        <v>2</v>
      </c>
      <c r="H184" s="18" t="s">
        <v>450</v>
      </c>
      <c r="I184" s="18" t="s">
        <v>451</v>
      </c>
      <c r="J184" s="36">
        <v>4</v>
      </c>
      <c r="K184" s="18" t="s">
        <v>2844</v>
      </c>
      <c r="L184" s="36" t="s">
        <v>276</v>
      </c>
      <c r="M184" s="36">
        <f t="shared" si="24"/>
        <v>128.02258079999999</v>
      </c>
      <c r="N184" s="36">
        <v>5</v>
      </c>
      <c r="O184" s="36">
        <v>4</v>
      </c>
      <c r="P184" s="36">
        <v>5</v>
      </c>
      <c r="Q184" s="44">
        <f>(M184+N184*$N$2+(O184*$O$2)+P184*$P$2)</f>
        <v>145.73803139999998</v>
      </c>
      <c r="R184" s="44">
        <v>145.97</v>
      </c>
      <c r="T184" s="20">
        <f t="shared" si="23"/>
        <v>-0.15891525655957806</v>
      </c>
      <c r="U184" s="36"/>
      <c r="V184" s="36">
        <v>0.44800000000000001</v>
      </c>
    </row>
    <row r="185" spans="1:22" s="3" customFormat="1" x14ac:dyDescent="0.25">
      <c r="A185" s="37">
        <v>11</v>
      </c>
      <c r="C185" s="3">
        <v>21</v>
      </c>
      <c r="D185" s="3" t="s">
        <v>365</v>
      </c>
      <c r="E185" s="3" t="s">
        <v>366</v>
      </c>
      <c r="F185" s="3">
        <v>3</v>
      </c>
      <c r="G185" s="3">
        <v>3</v>
      </c>
      <c r="H185" s="3" t="s">
        <v>452</v>
      </c>
      <c r="I185" s="3" t="s">
        <v>453</v>
      </c>
      <c r="J185" s="37">
        <v>5</v>
      </c>
      <c r="K185" s="3" t="s">
        <v>75</v>
      </c>
      <c r="L185" s="37" t="s">
        <v>374</v>
      </c>
      <c r="M185" s="37">
        <f>$Q$159</f>
        <v>160.02822599999999</v>
      </c>
      <c r="N185" s="37">
        <v>0</v>
      </c>
      <c r="O185" s="37">
        <v>2</v>
      </c>
      <c r="P185" s="37">
        <v>0</v>
      </c>
      <c r="Q185" s="42">
        <f>(M185+N185*$N$2+(O185*$O$2)+P185*$P$2)</f>
        <v>162.00680079999998</v>
      </c>
      <c r="R185" s="42">
        <v>163.07599999999999</v>
      </c>
      <c r="S185" s="5"/>
      <c r="T185" s="12">
        <f t="shared" si="23"/>
        <v>-0.65564473006451851</v>
      </c>
      <c r="U185" s="37"/>
      <c r="V185" s="37">
        <v>22.49</v>
      </c>
    </row>
    <row r="186" spans="1:22" x14ac:dyDescent="0.25">
      <c r="A186" s="23">
        <v>11</v>
      </c>
      <c r="C186">
        <v>22</v>
      </c>
      <c r="D186" t="s">
        <v>365</v>
      </c>
      <c r="E186" t="s">
        <v>366</v>
      </c>
      <c r="F186">
        <v>3</v>
      </c>
      <c r="G186">
        <v>3</v>
      </c>
      <c r="H186" t="s">
        <v>454</v>
      </c>
      <c r="I186" t="s">
        <v>455</v>
      </c>
      <c r="J186" s="23">
        <v>5</v>
      </c>
      <c r="K186" t="s">
        <v>75</v>
      </c>
      <c r="L186" s="23" t="s">
        <v>374</v>
      </c>
      <c r="M186" s="23">
        <f t="shared" ref="M186:M203" si="25">$Q$159</f>
        <v>160.02822599999999</v>
      </c>
      <c r="N186" s="23">
        <v>4</v>
      </c>
      <c r="O186" s="23">
        <v>2</v>
      </c>
      <c r="P186" s="23">
        <v>4</v>
      </c>
      <c r="Q186" s="41">
        <f>(M186+N186*$N$2+(O186*$O$2)+P186*$P$2)</f>
        <v>173.01344159999999</v>
      </c>
      <c r="R186" s="41">
        <v>174.14500000000001</v>
      </c>
      <c r="T186" s="10">
        <f t="shared" si="23"/>
        <v>-0.64977943667634275</v>
      </c>
      <c r="V186" s="23">
        <v>82100000</v>
      </c>
    </row>
    <row r="187" spans="1:22" s="6" customFormat="1" x14ac:dyDescent="0.25">
      <c r="A187" s="32">
        <v>11</v>
      </c>
      <c r="B187" s="6" t="s">
        <v>19</v>
      </c>
      <c r="C187" s="6">
        <v>23</v>
      </c>
      <c r="D187" s="6" t="s">
        <v>365</v>
      </c>
      <c r="E187" s="6" t="s">
        <v>366</v>
      </c>
      <c r="F187" s="6">
        <v>3</v>
      </c>
      <c r="G187" s="6">
        <v>3</v>
      </c>
      <c r="H187" s="6" t="s">
        <v>456</v>
      </c>
      <c r="I187" s="6" t="s">
        <v>969</v>
      </c>
      <c r="J187" s="32">
        <v>5</v>
      </c>
      <c r="K187" s="6" t="s">
        <v>75</v>
      </c>
      <c r="L187" s="32" t="s">
        <v>374</v>
      </c>
      <c r="M187" s="32">
        <f t="shared" si="25"/>
        <v>160.02822599999999</v>
      </c>
      <c r="N187" s="32">
        <v>9</v>
      </c>
      <c r="O187" s="32">
        <v>2</v>
      </c>
      <c r="P187" s="32">
        <v>9</v>
      </c>
      <c r="Q187" s="43">
        <f>(M187+N187*$N$2+(O187*$O$2)+P187*$P$2)</f>
        <v>186.77174259999998</v>
      </c>
      <c r="R187" s="43">
        <v>186.56399999999999</v>
      </c>
      <c r="T187" s="15">
        <f t="shared" si="23"/>
        <v>0.11135192212859335</v>
      </c>
      <c r="U187" s="32"/>
      <c r="V187" s="32" t="s">
        <v>25</v>
      </c>
    </row>
    <row r="188" spans="1:22" x14ac:dyDescent="0.25">
      <c r="A188" s="23">
        <v>11</v>
      </c>
      <c r="C188">
        <v>24</v>
      </c>
      <c r="D188" t="s">
        <v>365</v>
      </c>
      <c r="E188" t="s">
        <v>366</v>
      </c>
      <c r="F188">
        <v>3</v>
      </c>
      <c r="G188">
        <v>3</v>
      </c>
      <c r="H188" t="s">
        <v>458</v>
      </c>
      <c r="I188" t="s">
        <v>970</v>
      </c>
      <c r="J188" s="23">
        <v>5</v>
      </c>
      <c r="K188" t="s">
        <v>75</v>
      </c>
      <c r="L188" s="23" t="s">
        <v>374</v>
      </c>
      <c r="M188" s="23">
        <f t="shared" si="25"/>
        <v>160.02822599999999</v>
      </c>
      <c r="N188" s="23">
        <v>11</v>
      </c>
      <c r="O188" s="23">
        <v>2</v>
      </c>
      <c r="P188" s="23">
        <v>11</v>
      </c>
      <c r="Q188" s="41">
        <f>(M188+N188*$N$2+(O188*$O$2)+P188*$P$2)</f>
        <v>192.27506299999999</v>
      </c>
      <c r="R188" s="41">
        <v>193.523</v>
      </c>
      <c r="T188" s="10">
        <f t="shared" si="23"/>
        <v>-0.64485203309167771</v>
      </c>
      <c r="V188" s="23">
        <v>59.1</v>
      </c>
    </row>
    <row r="189" spans="1:22" x14ac:dyDescent="0.25">
      <c r="A189" s="23">
        <v>11</v>
      </c>
      <c r="C189">
        <v>25</v>
      </c>
      <c r="D189" t="s">
        <v>365</v>
      </c>
      <c r="E189" t="s">
        <v>366</v>
      </c>
      <c r="F189">
        <v>3</v>
      </c>
      <c r="G189">
        <v>3</v>
      </c>
      <c r="H189" t="s">
        <v>460</v>
      </c>
      <c r="I189" t="s">
        <v>972</v>
      </c>
      <c r="J189" s="23">
        <v>5</v>
      </c>
      <c r="K189" t="s">
        <v>75</v>
      </c>
      <c r="L189" s="23" t="s">
        <v>374</v>
      </c>
      <c r="M189" s="23">
        <f t="shared" si="25"/>
        <v>160.02822599999999</v>
      </c>
      <c r="N189" s="23">
        <v>15</v>
      </c>
      <c r="O189" s="23">
        <v>2</v>
      </c>
      <c r="P189" s="23">
        <v>15</v>
      </c>
      <c r="Q189" s="41">
        <f>(M189+N189*$N$2+(O189*$O$2)+P189*$P$2)</f>
        <v>203.28170379999997</v>
      </c>
      <c r="R189" s="41">
        <v>202.53399999999999</v>
      </c>
      <c r="T189" s="10">
        <f t="shared" si="23"/>
        <v>0.36917445959689843</v>
      </c>
      <c r="V189" s="23">
        <v>1.071</v>
      </c>
    </row>
    <row r="190" spans="1:22" x14ac:dyDescent="0.25">
      <c r="A190" s="23">
        <v>11</v>
      </c>
      <c r="C190">
        <v>26</v>
      </c>
      <c r="D190" t="s">
        <v>365</v>
      </c>
      <c r="E190" t="s">
        <v>366</v>
      </c>
      <c r="F190">
        <v>3</v>
      </c>
      <c r="G190">
        <v>3</v>
      </c>
      <c r="H190" t="s">
        <v>461</v>
      </c>
      <c r="I190" t="s">
        <v>973</v>
      </c>
      <c r="J190" s="23">
        <v>5</v>
      </c>
      <c r="K190" t="s">
        <v>75</v>
      </c>
      <c r="L190" s="23" t="s">
        <v>374</v>
      </c>
      <c r="M190" s="23">
        <f t="shared" si="25"/>
        <v>160.02822599999999</v>
      </c>
      <c r="N190" s="23">
        <v>17</v>
      </c>
      <c r="O190" s="23">
        <v>2</v>
      </c>
      <c r="P190" s="23">
        <v>17</v>
      </c>
      <c r="Q190" s="41">
        <f>(M190+N190*$N$2+(O190*$O$2)+P190*$P$2)</f>
        <v>208.78502419999998</v>
      </c>
      <c r="R190" s="24">
        <v>208.15</v>
      </c>
      <c r="T190" s="10">
        <f t="shared" si="23"/>
        <v>0.30508008647608709</v>
      </c>
      <c r="V190" s="23">
        <v>0.30099999999999999</v>
      </c>
    </row>
    <row r="191" spans="1:22" x14ac:dyDescent="0.25">
      <c r="A191" s="23">
        <v>11</v>
      </c>
      <c r="C191">
        <v>27</v>
      </c>
      <c r="D191" t="s">
        <v>365</v>
      </c>
      <c r="E191" t="s">
        <v>366</v>
      </c>
      <c r="F191">
        <v>3</v>
      </c>
      <c r="G191">
        <v>3</v>
      </c>
      <c r="H191" t="s">
        <v>462</v>
      </c>
      <c r="I191" t="s">
        <v>974</v>
      </c>
      <c r="J191" s="23">
        <v>5</v>
      </c>
      <c r="K191" t="s">
        <v>75</v>
      </c>
      <c r="L191" s="23" t="s">
        <v>374</v>
      </c>
      <c r="M191" s="23">
        <f t="shared" si="25"/>
        <v>160.02822599999999</v>
      </c>
      <c r="N191" s="23">
        <v>19</v>
      </c>
      <c r="O191" s="23">
        <v>2</v>
      </c>
      <c r="P191" s="23">
        <v>19</v>
      </c>
      <c r="Q191" s="41">
        <f>(M191+N191*$N$2+(O191*$O$2)+P191*$P$2)</f>
        <v>214.28834459999999</v>
      </c>
      <c r="R191" s="41">
        <v>214.83699999999999</v>
      </c>
      <c r="T191" s="10">
        <f t="shared" si="23"/>
        <v>-0.2553821734617413</v>
      </c>
      <c r="V191" s="23">
        <v>3.0499999999999999E-2</v>
      </c>
    </row>
    <row r="192" spans="1:22" x14ac:dyDescent="0.25">
      <c r="A192" s="23">
        <v>11</v>
      </c>
      <c r="C192">
        <v>28</v>
      </c>
      <c r="D192" t="s">
        <v>365</v>
      </c>
      <c r="E192" t="s">
        <v>366</v>
      </c>
      <c r="F192">
        <v>3</v>
      </c>
      <c r="G192">
        <v>3</v>
      </c>
      <c r="H192" t="s">
        <v>463</v>
      </c>
      <c r="I192" t="s">
        <v>975</v>
      </c>
      <c r="J192" s="23">
        <v>5</v>
      </c>
      <c r="K192" t="s">
        <v>75</v>
      </c>
      <c r="L192" s="23" t="s">
        <v>374</v>
      </c>
      <c r="M192" s="23">
        <f t="shared" si="25"/>
        <v>160.02822599999999</v>
      </c>
      <c r="N192" s="23">
        <v>21</v>
      </c>
      <c r="O192" s="23">
        <v>2</v>
      </c>
      <c r="P192" s="23">
        <v>21</v>
      </c>
      <c r="Q192" s="41">
        <f>(M192+N192*$N$2+(O192*$O$2)+P192*$P$2)</f>
        <v>219.79166499999999</v>
      </c>
      <c r="R192" s="41">
        <v>218.42400000000001</v>
      </c>
      <c r="T192" s="10">
        <f t="shared" si="23"/>
        <v>0.62615143024575515</v>
      </c>
      <c r="V192" s="23">
        <v>4.41E-2</v>
      </c>
    </row>
    <row r="193" spans="1:22" x14ac:dyDescent="0.25">
      <c r="A193" s="23">
        <v>11</v>
      </c>
      <c r="C193">
        <v>29</v>
      </c>
      <c r="D193" t="s">
        <v>365</v>
      </c>
      <c r="E193" t="s">
        <v>366</v>
      </c>
      <c r="F193">
        <v>3</v>
      </c>
      <c r="G193">
        <v>3</v>
      </c>
      <c r="H193" t="s">
        <v>464</v>
      </c>
      <c r="I193" t="s">
        <v>976</v>
      </c>
      <c r="J193" s="23">
        <v>5</v>
      </c>
      <c r="K193" t="s">
        <v>75</v>
      </c>
      <c r="L193" s="23" t="s">
        <v>374</v>
      </c>
      <c r="M193" s="23">
        <f t="shared" si="25"/>
        <v>160.02822599999999</v>
      </c>
      <c r="N193" s="23">
        <v>22</v>
      </c>
      <c r="O193" s="23">
        <v>2</v>
      </c>
      <c r="P193" s="23">
        <v>22</v>
      </c>
      <c r="Q193" s="41">
        <f>(M193+N193*$N$2+(O193*$O$2)+P193*$P$2)</f>
        <v>222.54332519999997</v>
      </c>
      <c r="R193" s="41">
        <v>222.78200000000001</v>
      </c>
      <c r="T193" s="10">
        <f t="shared" si="23"/>
        <v>-0.10713378998305111</v>
      </c>
      <c r="V193" s="23">
        <v>4.8399999999999999E-2</v>
      </c>
    </row>
    <row r="194" spans="1:22" x14ac:dyDescent="0.25">
      <c r="A194" s="23">
        <v>11</v>
      </c>
      <c r="C194">
        <v>30</v>
      </c>
      <c r="D194" t="s">
        <v>365</v>
      </c>
      <c r="E194" t="s">
        <v>366</v>
      </c>
      <c r="F194">
        <v>3</v>
      </c>
      <c r="G194">
        <v>3</v>
      </c>
      <c r="H194" t="s">
        <v>465</v>
      </c>
      <c r="I194" t="s">
        <v>977</v>
      </c>
      <c r="J194" s="23">
        <v>5</v>
      </c>
      <c r="K194" t="s">
        <v>75</v>
      </c>
      <c r="L194" s="23" t="s">
        <v>374</v>
      </c>
      <c r="M194" s="23">
        <f t="shared" si="25"/>
        <v>160.02822599999999</v>
      </c>
      <c r="N194" s="23">
        <v>23</v>
      </c>
      <c r="O194" s="23">
        <v>2</v>
      </c>
      <c r="P194" s="23">
        <v>23</v>
      </c>
      <c r="Q194" s="41">
        <f>(M194+N194*$N$2+(O194*$O$2)+P194*$P$2)</f>
        <v>225.2949854</v>
      </c>
      <c r="R194" s="24">
        <v>225.05799999999999</v>
      </c>
      <c r="T194" s="10">
        <f t="shared" si="23"/>
        <v>0.10529970052164726</v>
      </c>
      <c r="V194" s="23">
        <v>1.7000000000000001E-2</v>
      </c>
    </row>
    <row r="195" spans="1:22" x14ac:dyDescent="0.25">
      <c r="A195" s="23">
        <v>11</v>
      </c>
      <c r="C195">
        <v>31</v>
      </c>
      <c r="D195" t="s">
        <v>365</v>
      </c>
      <c r="E195" t="s">
        <v>366</v>
      </c>
      <c r="F195">
        <v>3</v>
      </c>
      <c r="G195">
        <v>3</v>
      </c>
      <c r="H195" t="s">
        <v>466</v>
      </c>
      <c r="I195" t="s">
        <v>978</v>
      </c>
      <c r="J195" s="23">
        <v>5</v>
      </c>
      <c r="K195" t="s">
        <v>75</v>
      </c>
      <c r="L195" s="23" t="s">
        <v>374</v>
      </c>
      <c r="M195" s="23">
        <f t="shared" si="25"/>
        <v>160.02822599999999</v>
      </c>
      <c r="N195" s="23">
        <v>24</v>
      </c>
      <c r="O195" s="23">
        <v>2</v>
      </c>
      <c r="P195" s="23">
        <v>24</v>
      </c>
      <c r="Q195" s="41">
        <f>(M195+N195*$N$2+(O195*$O$2)+P195*$P$2)</f>
        <v>228.04664559999998</v>
      </c>
      <c r="R195" s="41">
        <v>229.358</v>
      </c>
      <c r="T195" s="10">
        <f t="shared" si="23"/>
        <v>-0.57175001525999847</v>
      </c>
      <c r="V195" s="23">
        <v>8.2000000000000007E-3</v>
      </c>
    </row>
    <row r="196" spans="1:22" x14ac:dyDescent="0.25">
      <c r="A196" s="23">
        <v>11</v>
      </c>
      <c r="C196">
        <v>32</v>
      </c>
      <c r="D196" t="s">
        <v>365</v>
      </c>
      <c r="E196" t="s">
        <v>366</v>
      </c>
      <c r="F196">
        <v>3</v>
      </c>
      <c r="G196">
        <v>3</v>
      </c>
      <c r="H196" t="s">
        <v>467</v>
      </c>
      <c r="I196" t="s">
        <v>979</v>
      </c>
      <c r="J196" s="23">
        <v>5</v>
      </c>
      <c r="K196" t="s">
        <v>75</v>
      </c>
      <c r="L196" s="23" t="s">
        <v>374</v>
      </c>
      <c r="M196" s="23">
        <f t="shared" si="25"/>
        <v>160.02822599999999</v>
      </c>
      <c r="N196" s="23">
        <v>25</v>
      </c>
      <c r="O196" s="23">
        <v>2</v>
      </c>
      <c r="P196" s="23">
        <v>25</v>
      </c>
      <c r="Q196" s="41">
        <f>(M196+N196*$N$2+(O196*$O$2)+P196*$P$2)</f>
        <v>230.79830579999998</v>
      </c>
      <c r="R196" s="41">
        <v>231.03700000000001</v>
      </c>
      <c r="T196" s="10">
        <f t="shared" si="23"/>
        <v>-0.10331427433702223</v>
      </c>
      <c r="V196" s="23">
        <v>5.4999999999999997E-3</v>
      </c>
    </row>
    <row r="197" spans="1:22" x14ac:dyDescent="0.25">
      <c r="A197" s="23">
        <v>11</v>
      </c>
      <c r="C197">
        <v>33</v>
      </c>
      <c r="D197" t="s">
        <v>365</v>
      </c>
      <c r="E197" t="s">
        <v>366</v>
      </c>
      <c r="F197">
        <v>3</v>
      </c>
      <c r="G197">
        <v>3</v>
      </c>
      <c r="H197" t="s">
        <v>468</v>
      </c>
      <c r="I197" t="s">
        <v>971</v>
      </c>
      <c r="J197" s="23">
        <v>5</v>
      </c>
      <c r="K197" s="1" t="s">
        <v>98</v>
      </c>
      <c r="L197" s="23" t="s">
        <v>374</v>
      </c>
      <c r="M197" s="23">
        <f t="shared" si="25"/>
        <v>160.02822599999999</v>
      </c>
      <c r="N197" s="23">
        <v>25</v>
      </c>
      <c r="O197" s="23">
        <v>2</v>
      </c>
      <c r="P197" s="23">
        <v>26</v>
      </c>
      <c r="Q197" s="41">
        <f>(M197+N197*$N$2+(O197*$O$2)+P197*$P$2)</f>
        <v>231.47190159999997</v>
      </c>
      <c r="R197" s="24">
        <v>232.23699999999999</v>
      </c>
      <c r="T197" s="10">
        <f t="shared" si="23"/>
        <v>-0.32944724570160133</v>
      </c>
      <c r="V197" s="23">
        <v>1.5E-3</v>
      </c>
    </row>
    <row r="198" spans="1:22" x14ac:dyDescent="0.25">
      <c r="A198" s="23">
        <v>11</v>
      </c>
      <c r="C198">
        <v>34</v>
      </c>
      <c r="D198" t="s">
        <v>365</v>
      </c>
      <c r="E198" t="s">
        <v>366</v>
      </c>
      <c r="F198">
        <v>3</v>
      </c>
      <c r="G198">
        <v>3</v>
      </c>
      <c r="H198" t="s">
        <v>469</v>
      </c>
      <c r="I198" t="s">
        <v>995</v>
      </c>
      <c r="J198" s="23">
        <v>5</v>
      </c>
      <c r="K198" t="s">
        <v>75</v>
      </c>
      <c r="L198" s="23" t="s">
        <v>374</v>
      </c>
      <c r="M198" s="23">
        <f t="shared" si="25"/>
        <v>160.02822599999999</v>
      </c>
      <c r="N198" s="23">
        <v>26</v>
      </c>
      <c r="O198" s="23">
        <v>2</v>
      </c>
      <c r="P198" s="23">
        <v>26</v>
      </c>
      <c r="Q198" s="41">
        <f>(M198+N198*$N$2+(O198*$O$2)+P198*$P$2)</f>
        <v>233.54996599999998</v>
      </c>
      <c r="R198" s="24">
        <v>233.3</v>
      </c>
      <c r="S198" s="16" t="s">
        <v>997</v>
      </c>
      <c r="T198" s="10">
        <f t="shared" si="23"/>
        <v>0.10714359194169401</v>
      </c>
      <c r="V198" s="23">
        <v>6.4999999999999997E-4</v>
      </c>
    </row>
    <row r="199" spans="1:22" x14ac:dyDescent="0.25">
      <c r="A199" s="23">
        <v>11</v>
      </c>
      <c r="C199">
        <v>35</v>
      </c>
      <c r="D199" t="s">
        <v>365</v>
      </c>
      <c r="E199" t="s">
        <v>366</v>
      </c>
      <c r="F199">
        <v>3</v>
      </c>
      <c r="G199">
        <v>3</v>
      </c>
      <c r="H199" t="s">
        <v>470</v>
      </c>
      <c r="I199" t="s">
        <v>996</v>
      </c>
      <c r="J199" s="23">
        <v>5</v>
      </c>
      <c r="K199" t="s">
        <v>75</v>
      </c>
      <c r="L199" s="23" t="s">
        <v>374</v>
      </c>
      <c r="M199" s="23">
        <f t="shared" si="25"/>
        <v>160.02822599999999</v>
      </c>
      <c r="N199" s="23">
        <v>26</v>
      </c>
      <c r="O199" s="23">
        <v>2</v>
      </c>
      <c r="P199" s="23">
        <v>27</v>
      </c>
      <c r="Q199" s="41">
        <f>(M199+N199*$N$2+(O199*$O$2)+P199*$P$2)</f>
        <v>234.22356179999997</v>
      </c>
      <c r="R199" s="24">
        <v>232.73699999999999</v>
      </c>
      <c r="S199" s="16" t="s">
        <v>998</v>
      </c>
      <c r="T199" s="10">
        <f t="shared" si="23"/>
        <v>0.6387303265058738</v>
      </c>
    </row>
    <row r="200" spans="1:22" x14ac:dyDescent="0.25">
      <c r="A200" s="23">
        <v>11</v>
      </c>
      <c r="C200">
        <v>36</v>
      </c>
      <c r="D200" t="s">
        <v>365</v>
      </c>
      <c r="E200" t="s">
        <v>366</v>
      </c>
      <c r="F200">
        <v>3</v>
      </c>
      <c r="G200">
        <v>3</v>
      </c>
      <c r="H200" t="s">
        <v>471</v>
      </c>
      <c r="I200" t="s">
        <v>472</v>
      </c>
      <c r="J200" s="23">
        <v>5</v>
      </c>
      <c r="K200" t="s">
        <v>44</v>
      </c>
      <c r="L200" s="23" t="s">
        <v>374</v>
      </c>
      <c r="M200" s="23">
        <f t="shared" si="25"/>
        <v>160.02822599999999</v>
      </c>
      <c r="N200" s="23">
        <v>26</v>
      </c>
      <c r="O200" s="23">
        <v>2</v>
      </c>
      <c r="P200" s="23">
        <v>28</v>
      </c>
      <c r="Q200" s="41">
        <f>(M200+N200*$N$2+(O200*$O$2)+P200*$P$2)</f>
        <v>234.89715759999999</v>
      </c>
      <c r="R200" s="24">
        <v>234</v>
      </c>
      <c r="S200" s="16" t="s">
        <v>998</v>
      </c>
      <c r="T200" s="10">
        <f t="shared" si="23"/>
        <v>0.38340068376067765</v>
      </c>
      <c r="V200" s="46">
        <v>1.8E-7</v>
      </c>
    </row>
    <row r="201" spans="1:22" x14ac:dyDescent="0.25">
      <c r="A201" s="23">
        <v>11</v>
      </c>
      <c r="C201">
        <v>37</v>
      </c>
      <c r="D201" t="s">
        <v>365</v>
      </c>
      <c r="E201" t="s">
        <v>366</v>
      </c>
      <c r="F201">
        <v>3</v>
      </c>
      <c r="G201">
        <v>3</v>
      </c>
      <c r="H201" t="s">
        <v>473</v>
      </c>
      <c r="I201" t="s">
        <v>474</v>
      </c>
      <c r="J201" s="23">
        <v>5</v>
      </c>
      <c r="K201" t="s">
        <v>44</v>
      </c>
      <c r="L201" s="23" t="s">
        <v>374</v>
      </c>
      <c r="M201" s="23">
        <f t="shared" si="25"/>
        <v>160.02822599999999</v>
      </c>
      <c r="N201" s="23">
        <v>26</v>
      </c>
      <c r="O201" s="23">
        <v>2</v>
      </c>
      <c r="P201" s="23">
        <v>30</v>
      </c>
      <c r="Q201" s="41">
        <f>(M201+N201*$N$2+(O201*$O$2)+P201*$P$2)</f>
        <v>236.24434919999999</v>
      </c>
      <c r="R201" s="24">
        <v>236.9</v>
      </c>
      <c r="T201" s="10">
        <f t="shared" si="23"/>
        <v>-0.27676268467708648</v>
      </c>
      <c r="V201" s="46">
        <v>5.9999999999999995E-8</v>
      </c>
    </row>
    <row r="202" spans="1:22" x14ac:dyDescent="0.25">
      <c r="A202" s="23">
        <v>11</v>
      </c>
      <c r="C202">
        <v>38</v>
      </c>
      <c r="D202" t="s">
        <v>365</v>
      </c>
      <c r="E202" t="s">
        <v>366</v>
      </c>
      <c r="F202">
        <v>3</v>
      </c>
      <c r="G202">
        <v>3</v>
      </c>
      <c r="H202" t="s">
        <v>475</v>
      </c>
      <c r="I202" t="s">
        <v>476</v>
      </c>
      <c r="J202" s="23">
        <v>5</v>
      </c>
      <c r="K202" t="s">
        <v>72</v>
      </c>
      <c r="L202" s="23" t="s">
        <v>374</v>
      </c>
      <c r="M202" s="23">
        <f t="shared" si="25"/>
        <v>160.02822599999999</v>
      </c>
      <c r="N202" s="23">
        <v>26</v>
      </c>
      <c r="O202" s="23">
        <v>2</v>
      </c>
      <c r="P202" s="23">
        <v>29</v>
      </c>
      <c r="Q202" s="41">
        <f>(M202+N202*$N$2+(O202*$O$2)+P202*$P$2)</f>
        <v>235.57075339999997</v>
      </c>
      <c r="R202" s="24">
        <v>236.2</v>
      </c>
      <c r="T202" s="10">
        <f t="shared" si="23"/>
        <v>-0.26640414902625575</v>
      </c>
      <c r="V202" s="23">
        <v>9.9999999999999991E-22</v>
      </c>
    </row>
    <row r="203" spans="1:22" x14ac:dyDescent="0.25">
      <c r="A203" s="23">
        <v>11</v>
      </c>
      <c r="C203">
        <v>39</v>
      </c>
      <c r="D203" t="s">
        <v>365</v>
      </c>
      <c r="E203" t="s">
        <v>366</v>
      </c>
      <c r="F203">
        <v>3</v>
      </c>
      <c r="G203">
        <v>3</v>
      </c>
      <c r="H203" t="s">
        <v>477</v>
      </c>
      <c r="I203" t="s">
        <v>478</v>
      </c>
      <c r="J203" s="23">
        <v>5</v>
      </c>
      <c r="K203" t="s">
        <v>72</v>
      </c>
      <c r="L203" s="23" t="s">
        <v>374</v>
      </c>
      <c r="M203" s="23">
        <f t="shared" si="25"/>
        <v>160.02822599999999</v>
      </c>
      <c r="N203" s="23">
        <v>26</v>
      </c>
      <c r="O203" s="23">
        <v>2</v>
      </c>
      <c r="P203" s="23">
        <v>30</v>
      </c>
      <c r="Q203" s="41">
        <f>(M203+N203*$N$2+(O203*$O$2)+P203*$P$2)</f>
        <v>236.24434919999999</v>
      </c>
      <c r="R203" s="24">
        <v>236.2</v>
      </c>
      <c r="T203" s="10">
        <f t="shared" si="23"/>
        <v>1.8776121930566977E-2</v>
      </c>
      <c r="V203" s="23">
        <v>9.9999999999999991E-22</v>
      </c>
    </row>
    <row r="204" spans="1:22" x14ac:dyDescent="0.25">
      <c r="A204" s="23">
        <v>12</v>
      </c>
      <c r="B204" t="s">
        <v>58</v>
      </c>
      <c r="C204">
        <v>12</v>
      </c>
      <c r="D204" t="s">
        <v>479</v>
      </c>
      <c r="E204" t="s">
        <v>480</v>
      </c>
      <c r="F204">
        <v>3</v>
      </c>
      <c r="G204">
        <v>2</v>
      </c>
      <c r="H204" t="s">
        <v>481</v>
      </c>
      <c r="I204" t="s">
        <v>482</v>
      </c>
      <c r="J204" s="23">
        <v>0</v>
      </c>
      <c r="K204" t="s">
        <v>58</v>
      </c>
      <c r="L204" s="23" t="s">
        <v>21</v>
      </c>
      <c r="Q204" s="23" t="s">
        <v>86</v>
      </c>
    </row>
    <row r="205" spans="1:22" x14ac:dyDescent="0.25">
      <c r="A205" s="23">
        <v>12</v>
      </c>
      <c r="C205">
        <v>13</v>
      </c>
      <c r="D205" t="s">
        <v>479</v>
      </c>
      <c r="E205" t="s">
        <v>480</v>
      </c>
      <c r="F205">
        <v>3</v>
      </c>
      <c r="G205">
        <v>2</v>
      </c>
      <c r="H205" t="s">
        <v>483</v>
      </c>
      <c r="I205" t="s">
        <v>484</v>
      </c>
      <c r="J205" s="23">
        <v>0</v>
      </c>
      <c r="K205" t="s">
        <v>58</v>
      </c>
      <c r="L205" s="23" t="s">
        <v>34</v>
      </c>
    </row>
    <row r="206" spans="1:22" x14ac:dyDescent="0.25">
      <c r="A206" s="23">
        <v>12</v>
      </c>
      <c r="C206">
        <v>14</v>
      </c>
      <c r="D206" t="s">
        <v>479</v>
      </c>
      <c r="E206" t="s">
        <v>480</v>
      </c>
      <c r="F206">
        <v>3</v>
      </c>
      <c r="G206">
        <v>2</v>
      </c>
      <c r="H206" t="s">
        <v>485</v>
      </c>
      <c r="I206" t="s">
        <v>486</v>
      </c>
      <c r="J206" s="23">
        <v>1</v>
      </c>
      <c r="K206" t="s">
        <v>58</v>
      </c>
      <c r="L206" s="23" t="s">
        <v>65</v>
      </c>
    </row>
    <row r="207" spans="1:22" x14ac:dyDescent="0.25">
      <c r="A207" s="23">
        <v>12</v>
      </c>
      <c r="C207">
        <v>15</v>
      </c>
      <c r="D207" t="s">
        <v>479</v>
      </c>
      <c r="E207" t="s">
        <v>480</v>
      </c>
      <c r="F207">
        <v>3</v>
      </c>
      <c r="G207">
        <v>2</v>
      </c>
      <c r="H207" t="s">
        <v>487</v>
      </c>
      <c r="I207" t="s">
        <v>488</v>
      </c>
      <c r="J207" s="23">
        <v>1</v>
      </c>
      <c r="K207" t="s">
        <v>58</v>
      </c>
    </row>
    <row r="208" spans="1:22" x14ac:dyDescent="0.25">
      <c r="A208" s="23">
        <v>12</v>
      </c>
      <c r="C208">
        <v>16</v>
      </c>
      <c r="D208" t="s">
        <v>479</v>
      </c>
      <c r="E208" t="s">
        <v>480</v>
      </c>
      <c r="F208">
        <v>3</v>
      </c>
      <c r="G208">
        <v>2</v>
      </c>
      <c r="H208" t="s">
        <v>489</v>
      </c>
      <c r="I208" t="s">
        <v>490</v>
      </c>
      <c r="J208" s="23">
        <v>2</v>
      </c>
      <c r="K208" t="s">
        <v>58</v>
      </c>
    </row>
    <row r="209" spans="1:22" x14ac:dyDescent="0.25">
      <c r="A209" s="23">
        <v>12</v>
      </c>
      <c r="C209">
        <v>17</v>
      </c>
      <c r="D209" t="s">
        <v>479</v>
      </c>
      <c r="E209" t="s">
        <v>480</v>
      </c>
      <c r="F209">
        <v>3</v>
      </c>
      <c r="G209">
        <v>2</v>
      </c>
      <c r="H209" t="s">
        <v>491</v>
      </c>
      <c r="I209" t="s">
        <v>492</v>
      </c>
      <c r="J209" s="23">
        <v>2</v>
      </c>
      <c r="K209" t="s">
        <v>58</v>
      </c>
    </row>
    <row r="210" spans="1:22" x14ac:dyDescent="0.25">
      <c r="A210" s="23">
        <v>12</v>
      </c>
      <c r="C210">
        <v>18</v>
      </c>
      <c r="D210" t="s">
        <v>479</v>
      </c>
      <c r="E210" t="s">
        <v>480</v>
      </c>
      <c r="F210">
        <v>3</v>
      </c>
      <c r="G210">
        <v>2</v>
      </c>
      <c r="H210" t="s">
        <v>493</v>
      </c>
      <c r="I210" t="s">
        <v>494</v>
      </c>
      <c r="J210" s="23">
        <v>3</v>
      </c>
      <c r="K210" t="s">
        <v>90</v>
      </c>
      <c r="L210" s="23" t="s">
        <v>194</v>
      </c>
      <c r="M210" s="23">
        <f t="shared" ref="M210:M211" si="26">$Q$76</f>
        <v>92.275988000000012</v>
      </c>
      <c r="V210" s="23">
        <v>9.9999999999999991E-22</v>
      </c>
    </row>
    <row r="211" spans="1:22" x14ac:dyDescent="0.25">
      <c r="A211" s="23">
        <v>12</v>
      </c>
      <c r="C211">
        <v>19</v>
      </c>
      <c r="D211" t="s">
        <v>479</v>
      </c>
      <c r="E211" t="s">
        <v>480</v>
      </c>
      <c r="F211">
        <v>3</v>
      </c>
      <c r="G211">
        <v>2</v>
      </c>
      <c r="H211" t="s">
        <v>495</v>
      </c>
      <c r="I211" t="s">
        <v>496</v>
      </c>
      <c r="J211" s="23">
        <v>3</v>
      </c>
      <c r="K211" t="s">
        <v>72</v>
      </c>
      <c r="L211" s="23" t="s">
        <v>194</v>
      </c>
      <c r="M211" s="23">
        <f t="shared" si="26"/>
        <v>92.275988000000012</v>
      </c>
      <c r="N211" s="23">
        <v>3</v>
      </c>
      <c r="O211" s="23">
        <v>12</v>
      </c>
      <c r="P211" s="23">
        <v>3</v>
      </c>
      <c r="Q211" s="41">
        <f>(M211+N211*$N$2+(O211*$O$2)+P211*$P$2)</f>
        <v>112.4024174</v>
      </c>
      <c r="R211" s="41">
        <v>112.1284</v>
      </c>
      <c r="T211" s="10">
        <f t="shared" ref="T211:T231" si="27">(Q211-R211)/R211*100</f>
        <v>0.24437823067127087</v>
      </c>
      <c r="V211" s="23">
        <v>4.0000000000000002E-22</v>
      </c>
    </row>
    <row r="212" spans="1:22" s="18" customFormat="1" x14ac:dyDescent="0.25">
      <c r="A212" s="36">
        <v>12</v>
      </c>
      <c r="C212" s="18">
        <v>20</v>
      </c>
      <c r="D212" s="18" t="s">
        <v>479</v>
      </c>
      <c r="E212" s="18" t="s">
        <v>480</v>
      </c>
      <c r="F212" s="18">
        <v>3</v>
      </c>
      <c r="G212" s="18">
        <v>2</v>
      </c>
      <c r="H212" s="18" t="s">
        <v>497</v>
      </c>
      <c r="I212" s="18" t="s">
        <v>498</v>
      </c>
      <c r="J212" s="36">
        <v>4</v>
      </c>
      <c r="K212" s="18" t="s">
        <v>2844</v>
      </c>
      <c r="L212" s="36" t="s">
        <v>276</v>
      </c>
      <c r="M212" s="36">
        <f t="shared" ref="M212:M213" si="28">$Q$115</f>
        <v>128.02258079999999</v>
      </c>
      <c r="N212" s="36">
        <v>0</v>
      </c>
      <c r="O212" s="36">
        <v>6</v>
      </c>
      <c r="P212" s="36">
        <v>0</v>
      </c>
      <c r="Q212" s="44">
        <f>(M212+N212*$N$2+(O212*$O$2)+P212*$P$2)</f>
        <v>133.95830519999998</v>
      </c>
      <c r="R212" s="44">
        <v>134.56046699999999</v>
      </c>
      <c r="T212" s="20">
        <f t="shared" si="27"/>
        <v>-0.44750275725485161</v>
      </c>
      <c r="U212" s="36"/>
      <c r="V212" s="36">
        <v>0.09</v>
      </c>
    </row>
    <row r="213" spans="1:22" x14ac:dyDescent="0.25">
      <c r="A213" s="23">
        <v>12</v>
      </c>
      <c r="C213">
        <v>21</v>
      </c>
      <c r="D213" t="s">
        <v>479</v>
      </c>
      <c r="E213" t="s">
        <v>480</v>
      </c>
      <c r="F213">
        <v>3</v>
      </c>
      <c r="G213">
        <v>3</v>
      </c>
      <c r="H213" t="s">
        <v>499</v>
      </c>
      <c r="I213" t="s">
        <v>500</v>
      </c>
      <c r="J213" s="23">
        <v>4</v>
      </c>
      <c r="K213" t="s">
        <v>75</v>
      </c>
      <c r="L213" s="23" t="s">
        <v>276</v>
      </c>
      <c r="M213" s="23">
        <f t="shared" si="28"/>
        <v>128.02258079999999</v>
      </c>
      <c r="N213" s="23">
        <v>6</v>
      </c>
      <c r="O213" s="23">
        <v>6</v>
      </c>
      <c r="P213" s="23">
        <v>6</v>
      </c>
      <c r="Q213" s="41">
        <f>(M213+N213*$N$2+(O213*$O$2)+P213*$P$2)</f>
        <v>150.4682664</v>
      </c>
      <c r="R213" s="41">
        <v>149.20561699999999</v>
      </c>
      <c r="T213" s="10">
        <f t="shared" si="27"/>
        <v>0.84624789963504876</v>
      </c>
      <c r="V213" s="23">
        <v>0.122</v>
      </c>
    </row>
    <row r="214" spans="1:22" x14ac:dyDescent="0.25">
      <c r="A214" s="23">
        <v>12</v>
      </c>
      <c r="C214">
        <v>22</v>
      </c>
      <c r="D214" t="s">
        <v>479</v>
      </c>
      <c r="E214" t="s">
        <v>480</v>
      </c>
      <c r="F214">
        <v>3</v>
      </c>
      <c r="G214">
        <v>3</v>
      </c>
      <c r="H214" t="s">
        <v>501</v>
      </c>
      <c r="I214" t="s">
        <v>502</v>
      </c>
      <c r="J214" s="23">
        <v>5</v>
      </c>
      <c r="K214" t="s">
        <v>75</v>
      </c>
      <c r="L214" s="23" t="s">
        <v>374</v>
      </c>
      <c r="M214" s="23">
        <f t="shared" ref="M214:M215" si="29">$Q$159</f>
        <v>160.02822599999999</v>
      </c>
      <c r="N214" s="23">
        <v>0</v>
      </c>
      <c r="O214" s="23">
        <v>8</v>
      </c>
      <c r="P214" s="23">
        <v>0</v>
      </c>
      <c r="Q214" s="41">
        <f>(M214+N214*$N$2+(O214*$O$2)+P214*$P$2)</f>
        <v>167.94252519999998</v>
      </c>
      <c r="R214" s="24">
        <v>168.58080000000001</v>
      </c>
      <c r="T214" s="10">
        <f t="shared" si="27"/>
        <v>-0.37861654470736483</v>
      </c>
      <c r="V214" s="23">
        <v>3.86</v>
      </c>
    </row>
    <row r="215" spans="1:22" x14ac:dyDescent="0.25">
      <c r="A215" s="23">
        <v>12</v>
      </c>
      <c r="C215">
        <v>23</v>
      </c>
      <c r="D215" t="s">
        <v>479</v>
      </c>
      <c r="E215" t="s">
        <v>480</v>
      </c>
      <c r="F215">
        <v>3</v>
      </c>
      <c r="G215">
        <v>3</v>
      </c>
      <c r="H215" t="s">
        <v>503</v>
      </c>
      <c r="I215" t="s">
        <v>504</v>
      </c>
      <c r="J215" s="23">
        <v>5</v>
      </c>
      <c r="K215" t="s">
        <v>75</v>
      </c>
      <c r="L215" s="23" t="s">
        <v>374</v>
      </c>
      <c r="M215" s="23">
        <f t="shared" si="29"/>
        <v>160.02822599999999</v>
      </c>
      <c r="N215" s="23">
        <v>5</v>
      </c>
      <c r="O215" s="23">
        <v>8</v>
      </c>
      <c r="P215" s="23">
        <v>5</v>
      </c>
      <c r="Q215" s="41">
        <f>(M215+N215*$N$2+(O215*$O$2)+P215*$P$2)</f>
        <v>181.70082619999997</v>
      </c>
      <c r="R215" s="41">
        <v>181.725807</v>
      </c>
      <c r="T215" s="10">
        <f t="shared" si="27"/>
        <v>-1.3746424028832135E-2</v>
      </c>
      <c r="V215" s="23">
        <v>11.3</v>
      </c>
    </row>
    <row r="216" spans="1:22" s="1" customFormat="1" x14ac:dyDescent="0.25">
      <c r="A216" s="33">
        <v>12</v>
      </c>
      <c r="B216" s="1" t="s">
        <v>19</v>
      </c>
      <c r="C216" s="1">
        <v>24</v>
      </c>
      <c r="D216" s="1" t="s">
        <v>479</v>
      </c>
      <c r="E216" s="1" t="s">
        <v>480</v>
      </c>
      <c r="F216" s="1">
        <v>3</v>
      </c>
      <c r="G216" s="1">
        <v>3</v>
      </c>
      <c r="H216" s="1" t="s">
        <v>505</v>
      </c>
      <c r="I216" s="1" t="s">
        <v>506</v>
      </c>
      <c r="J216" s="33">
        <v>6</v>
      </c>
      <c r="K216" s="1" t="s">
        <v>19</v>
      </c>
      <c r="L216" s="33" t="s">
        <v>965</v>
      </c>
      <c r="M216" s="33">
        <f>$Q$16*6</f>
        <v>169.5881856</v>
      </c>
      <c r="N216" s="33">
        <v>7</v>
      </c>
      <c r="O216" s="33">
        <v>8</v>
      </c>
      <c r="P216" s="33">
        <v>9</v>
      </c>
      <c r="Q216" s="51">
        <f>(M216+N216*$N$2+(O216*$O$2)+P216*$P$2)</f>
        <v>198.11129779999999</v>
      </c>
      <c r="R216" s="51">
        <v>198.25701799999999</v>
      </c>
      <c r="T216" s="11">
        <f t="shared" si="27"/>
        <v>-7.3500651563315422E-2</v>
      </c>
      <c r="U216" s="33">
        <v>-4.0000000000000002E-4</v>
      </c>
      <c r="V216" s="33" t="s">
        <v>25</v>
      </c>
    </row>
    <row r="217" spans="1:22" x14ac:dyDescent="0.25">
      <c r="A217" s="23">
        <v>12</v>
      </c>
      <c r="C217">
        <v>25</v>
      </c>
      <c r="D217" t="s">
        <v>479</v>
      </c>
      <c r="E217" t="s">
        <v>480</v>
      </c>
      <c r="F217">
        <v>3</v>
      </c>
      <c r="G217">
        <v>3</v>
      </c>
      <c r="H217" t="s">
        <v>507</v>
      </c>
      <c r="I217" t="s">
        <v>508</v>
      </c>
      <c r="J217" s="23">
        <v>6</v>
      </c>
      <c r="K217" t="s">
        <v>75</v>
      </c>
      <c r="L217" s="23" t="s">
        <v>505</v>
      </c>
      <c r="M217" s="23">
        <f>$Q$216</f>
        <v>198.11129779999999</v>
      </c>
      <c r="N217" s="23">
        <v>2</v>
      </c>
      <c r="O217" s="23">
        <v>0</v>
      </c>
      <c r="P217" s="23">
        <v>2</v>
      </c>
      <c r="Q217" s="41">
        <f>(M217+N217*$N$2+(O217*$O$2)+P217*$P$2)</f>
        <v>203.6146182</v>
      </c>
      <c r="R217" s="24">
        <v>205.58751799999999</v>
      </c>
      <c r="T217" s="10">
        <f t="shared" si="27"/>
        <v>-0.95963987463479827</v>
      </c>
      <c r="V217" s="23" t="s">
        <v>25</v>
      </c>
    </row>
    <row r="218" spans="1:22" x14ac:dyDescent="0.25">
      <c r="A218" s="23">
        <v>12</v>
      </c>
      <c r="C218">
        <v>26</v>
      </c>
      <c r="D218" t="s">
        <v>479</v>
      </c>
      <c r="E218" t="s">
        <v>480</v>
      </c>
      <c r="F218">
        <v>3</v>
      </c>
      <c r="G218">
        <v>3</v>
      </c>
      <c r="H218" t="s">
        <v>509</v>
      </c>
      <c r="I218" t="s">
        <v>510</v>
      </c>
      <c r="J218" s="23">
        <v>6</v>
      </c>
      <c r="K218" t="s">
        <v>75</v>
      </c>
      <c r="L218" s="23" t="s">
        <v>505</v>
      </c>
      <c r="M218" s="23">
        <f t="shared" ref="M218:M231" si="30">$Q$216</f>
        <v>198.11129779999999</v>
      </c>
      <c r="N218" s="23">
        <v>6</v>
      </c>
      <c r="O218" s="23">
        <v>0</v>
      </c>
      <c r="P218" s="23">
        <v>6</v>
      </c>
      <c r="Q218" s="41">
        <f>(M218+N218*$N$2+(O218*$O$2)+P218*$P$2)</f>
        <v>214.62125899999998</v>
      </c>
      <c r="R218" s="24">
        <v>216.68060199999999</v>
      </c>
      <c r="T218" s="10">
        <f t="shared" si="27"/>
        <v>-0.95040487288290465</v>
      </c>
      <c r="V218" s="23" t="s">
        <v>25</v>
      </c>
    </row>
    <row r="219" spans="1:22" x14ac:dyDescent="0.25">
      <c r="A219" s="23">
        <v>12</v>
      </c>
      <c r="C219">
        <v>27</v>
      </c>
      <c r="D219" t="s">
        <v>479</v>
      </c>
      <c r="E219" t="s">
        <v>480</v>
      </c>
      <c r="F219">
        <v>3</v>
      </c>
      <c r="G219">
        <v>3</v>
      </c>
      <c r="H219" t="s">
        <v>511</v>
      </c>
      <c r="I219" t="s">
        <v>512</v>
      </c>
      <c r="J219" s="23">
        <v>6</v>
      </c>
      <c r="K219" t="s">
        <v>75</v>
      </c>
      <c r="L219" s="23" t="s">
        <v>505</v>
      </c>
      <c r="M219" s="23">
        <f t="shared" si="30"/>
        <v>198.11129779999999</v>
      </c>
      <c r="N219" s="23">
        <v>9</v>
      </c>
      <c r="O219" s="23">
        <v>0</v>
      </c>
      <c r="P219" s="23">
        <v>9</v>
      </c>
      <c r="Q219" s="41">
        <f>(M219+N219*$N$2+(O219*$O$2)+P219*$P$2)</f>
        <v>222.87623959999999</v>
      </c>
      <c r="R219" s="41">
        <v>223.12399300000001</v>
      </c>
      <c r="T219" s="10">
        <f t="shared" si="27"/>
        <v>-0.11103843951018834</v>
      </c>
      <c r="V219" s="23">
        <v>567</v>
      </c>
    </row>
    <row r="220" spans="1:22" x14ac:dyDescent="0.25">
      <c r="A220" s="23">
        <v>12</v>
      </c>
      <c r="C220">
        <v>28</v>
      </c>
      <c r="D220" t="s">
        <v>479</v>
      </c>
      <c r="E220" t="s">
        <v>480</v>
      </c>
      <c r="F220">
        <v>3</v>
      </c>
      <c r="G220">
        <v>3</v>
      </c>
      <c r="H220" t="s">
        <v>513</v>
      </c>
      <c r="I220" t="s">
        <v>514</v>
      </c>
      <c r="J220" s="23">
        <v>6</v>
      </c>
      <c r="K220" t="s">
        <v>75</v>
      </c>
      <c r="L220" s="23" t="s">
        <v>505</v>
      </c>
      <c r="M220" s="23">
        <f t="shared" si="30"/>
        <v>198.11129779999999</v>
      </c>
      <c r="N220" s="23">
        <v>12</v>
      </c>
      <c r="O220" s="23">
        <v>0</v>
      </c>
      <c r="P220" s="23">
        <v>12</v>
      </c>
      <c r="Q220" s="41">
        <f>(M220+N220*$N$2+(O220*$O$2)+P220*$P$2)</f>
        <v>231.13122019999997</v>
      </c>
      <c r="R220" s="41">
        <v>231.62866</v>
      </c>
      <c r="T220" s="10">
        <f t="shared" si="27"/>
        <v>-0.21475744840902827</v>
      </c>
      <c r="V220" s="23">
        <v>75600</v>
      </c>
    </row>
    <row r="221" spans="1:22" x14ac:dyDescent="0.25">
      <c r="A221" s="23">
        <v>12</v>
      </c>
      <c r="C221">
        <v>29</v>
      </c>
      <c r="D221" t="s">
        <v>479</v>
      </c>
      <c r="E221" t="s">
        <v>480</v>
      </c>
      <c r="F221">
        <v>3</v>
      </c>
      <c r="G221">
        <v>3</v>
      </c>
      <c r="H221" t="s">
        <v>515</v>
      </c>
      <c r="I221" t="s">
        <v>516</v>
      </c>
      <c r="J221" s="23">
        <v>6</v>
      </c>
      <c r="K221" t="s">
        <v>75</v>
      </c>
      <c r="L221" s="23" t="s">
        <v>505</v>
      </c>
      <c r="M221" s="23">
        <f t="shared" si="30"/>
        <v>198.11129779999999</v>
      </c>
      <c r="N221" s="23">
        <v>13</v>
      </c>
      <c r="O221" s="23">
        <v>0</v>
      </c>
      <c r="P221" s="23">
        <v>13</v>
      </c>
      <c r="Q221" s="41">
        <f>(M221+N221*$N$2+(O221*$O$2)+P221*$P$2)</f>
        <v>233.88288039999998</v>
      </c>
      <c r="R221" s="24">
        <v>235.292362</v>
      </c>
      <c r="T221" s="10">
        <f t="shared" si="27"/>
        <v>-0.59903414969331681</v>
      </c>
      <c r="V221" s="23">
        <v>1.3</v>
      </c>
    </row>
    <row r="222" spans="1:22" x14ac:dyDescent="0.25">
      <c r="A222" s="23">
        <v>12</v>
      </c>
      <c r="C222">
        <v>30</v>
      </c>
      <c r="D222" t="s">
        <v>479</v>
      </c>
      <c r="E222" t="s">
        <v>480</v>
      </c>
      <c r="F222">
        <v>3</v>
      </c>
      <c r="G222">
        <v>3</v>
      </c>
      <c r="H222" t="s">
        <v>517</v>
      </c>
      <c r="I222" t="s">
        <v>518</v>
      </c>
      <c r="J222" s="23">
        <v>6</v>
      </c>
      <c r="K222" t="s">
        <v>75</v>
      </c>
      <c r="L222" s="23" t="s">
        <v>505</v>
      </c>
      <c r="M222" s="23">
        <f t="shared" si="30"/>
        <v>198.11129779999999</v>
      </c>
      <c r="N222" s="23">
        <v>15</v>
      </c>
      <c r="O222" s="23">
        <v>0</v>
      </c>
      <c r="P222" s="23">
        <v>15</v>
      </c>
      <c r="Q222" s="41">
        <f>(M222+N222*$N$2+(O222*$O$2)+P222*$P$2)</f>
        <v>239.38620079999998</v>
      </c>
      <c r="R222" s="41">
        <v>241.63268400000001</v>
      </c>
      <c r="T222" s="10">
        <f t="shared" si="27"/>
        <v>-0.92970998906755031</v>
      </c>
      <c r="V222" s="23">
        <v>0.33500000000000002</v>
      </c>
    </row>
    <row r="223" spans="1:22" x14ac:dyDescent="0.25">
      <c r="A223" s="23">
        <v>12</v>
      </c>
      <c r="C223">
        <v>31</v>
      </c>
      <c r="D223" t="s">
        <v>479</v>
      </c>
      <c r="E223" t="s">
        <v>480</v>
      </c>
      <c r="F223">
        <v>3</v>
      </c>
      <c r="G223">
        <v>3</v>
      </c>
      <c r="H223" t="s">
        <v>519</v>
      </c>
      <c r="I223" t="s">
        <v>520</v>
      </c>
      <c r="J223" s="23">
        <v>6</v>
      </c>
      <c r="K223" t="s">
        <v>75</v>
      </c>
      <c r="L223" s="23" t="s">
        <v>505</v>
      </c>
      <c r="M223" s="23">
        <f t="shared" si="30"/>
        <v>198.11129779999999</v>
      </c>
      <c r="N223" s="23">
        <v>16</v>
      </c>
      <c r="O223" s="23">
        <v>0</v>
      </c>
      <c r="P223" s="23">
        <v>16</v>
      </c>
      <c r="Q223" s="41">
        <f>(M223+N223*$N$2+(O223*$O$2)+P223*$P$2)</f>
        <v>242.13786099999999</v>
      </c>
      <c r="R223" s="41">
        <v>243.94504000000001</v>
      </c>
      <c r="T223" s="10">
        <f t="shared" si="27"/>
        <v>-0.74081399646412938</v>
      </c>
      <c r="V223" s="23">
        <v>0.23599999999999999</v>
      </c>
    </row>
    <row r="224" spans="1:22" x14ac:dyDescent="0.25">
      <c r="A224" s="23">
        <v>12</v>
      </c>
      <c r="C224">
        <v>32</v>
      </c>
      <c r="D224" t="s">
        <v>479</v>
      </c>
      <c r="E224" t="s">
        <v>480</v>
      </c>
      <c r="F224">
        <v>3</v>
      </c>
      <c r="G224">
        <v>3</v>
      </c>
      <c r="H224" t="s">
        <v>521</v>
      </c>
      <c r="I224" t="s">
        <v>522</v>
      </c>
      <c r="J224" s="23">
        <v>6</v>
      </c>
      <c r="K224" t="s">
        <v>75</v>
      </c>
      <c r="L224" s="23" t="s">
        <v>505</v>
      </c>
      <c r="M224" s="23">
        <f t="shared" si="30"/>
        <v>198.11129779999999</v>
      </c>
      <c r="N224" s="23">
        <v>18</v>
      </c>
      <c r="O224" s="23">
        <v>0</v>
      </c>
      <c r="P224" s="23">
        <v>18</v>
      </c>
      <c r="Q224" s="41">
        <f>(M224+N224*$N$2+(O224*$O$2)+P224*$P$2)</f>
        <v>247.64118139999999</v>
      </c>
      <c r="R224" s="24">
        <v>249.72301899999999</v>
      </c>
      <c r="T224" s="10">
        <f t="shared" si="27"/>
        <v>-0.83365867044879838</v>
      </c>
      <c r="V224" s="23">
        <v>8.5999999999999993E-2</v>
      </c>
    </row>
    <row r="225" spans="1:22" x14ac:dyDescent="0.25">
      <c r="A225" s="23">
        <v>12</v>
      </c>
      <c r="C225">
        <v>33</v>
      </c>
      <c r="D225" t="s">
        <v>479</v>
      </c>
      <c r="E225" t="s">
        <v>480</v>
      </c>
      <c r="F225">
        <v>3</v>
      </c>
      <c r="G225">
        <v>3</v>
      </c>
      <c r="H225" t="s">
        <v>523</v>
      </c>
      <c r="I225" t="s">
        <v>524</v>
      </c>
      <c r="J225" s="23">
        <v>6</v>
      </c>
      <c r="K225" t="s">
        <v>75</v>
      </c>
      <c r="L225" s="23" t="s">
        <v>505</v>
      </c>
      <c r="M225" s="23">
        <f t="shared" si="30"/>
        <v>198.11129779999999</v>
      </c>
      <c r="N225" s="23">
        <v>19</v>
      </c>
      <c r="O225" s="23">
        <v>0</v>
      </c>
      <c r="P225" s="23">
        <v>19</v>
      </c>
      <c r="Q225" s="41">
        <f>(M225+N225*$N$2+(O225*$O$2)+P225*$P$2)</f>
        <v>250.3928416</v>
      </c>
      <c r="R225" s="41">
        <v>252.002399</v>
      </c>
      <c r="T225" s="10">
        <f t="shared" si="27"/>
        <v>-0.63870717357734352</v>
      </c>
      <c r="V225" s="23">
        <v>9.0499999999999997E-2</v>
      </c>
    </row>
    <row r="226" spans="1:22" x14ac:dyDescent="0.25">
      <c r="A226" s="23">
        <v>12</v>
      </c>
      <c r="C226">
        <v>34</v>
      </c>
      <c r="D226" t="s">
        <v>479</v>
      </c>
      <c r="E226" t="s">
        <v>480</v>
      </c>
      <c r="F226">
        <v>3</v>
      </c>
      <c r="G226">
        <v>3</v>
      </c>
      <c r="H226" t="s">
        <v>525</v>
      </c>
      <c r="I226" t="s">
        <v>526</v>
      </c>
      <c r="J226" s="23">
        <v>6</v>
      </c>
      <c r="K226" t="s">
        <v>75</v>
      </c>
      <c r="L226" s="23" t="s">
        <v>505</v>
      </c>
      <c r="M226" s="23">
        <f t="shared" si="30"/>
        <v>198.11129779999999</v>
      </c>
      <c r="N226" s="23">
        <v>21</v>
      </c>
      <c r="O226" s="23">
        <v>0</v>
      </c>
      <c r="P226" s="23">
        <v>20</v>
      </c>
      <c r="Q226" s="41">
        <f>(M226+N226*$N$2+(O226*$O$2)+P226*$P$2)</f>
        <v>255.22256619999999</v>
      </c>
      <c r="R226" s="41">
        <v>256.71372500000001</v>
      </c>
      <c r="T226" s="10">
        <f t="shared" si="27"/>
        <v>-0.58086446293435312</v>
      </c>
      <c r="V226" s="23">
        <v>0.02</v>
      </c>
    </row>
    <row r="227" spans="1:22" x14ac:dyDescent="0.25">
      <c r="A227" s="23">
        <v>12</v>
      </c>
      <c r="C227">
        <v>35</v>
      </c>
      <c r="D227" t="s">
        <v>479</v>
      </c>
      <c r="E227" t="s">
        <v>480</v>
      </c>
      <c r="F227">
        <v>3</v>
      </c>
      <c r="G227">
        <v>3</v>
      </c>
      <c r="H227" t="s">
        <v>527</v>
      </c>
      <c r="I227" t="s">
        <v>528</v>
      </c>
      <c r="J227" s="23">
        <v>6</v>
      </c>
      <c r="K227" t="s">
        <v>75</v>
      </c>
      <c r="L227" s="23" t="s">
        <v>505</v>
      </c>
      <c r="M227" s="23">
        <f t="shared" si="30"/>
        <v>198.11129779999999</v>
      </c>
      <c r="N227" s="23">
        <v>21</v>
      </c>
      <c r="O227" s="23">
        <v>0</v>
      </c>
      <c r="P227" s="23">
        <v>22</v>
      </c>
      <c r="Q227" s="41">
        <f>(M227+N227*$N$2+(O227*$O$2)+P227*$P$2)</f>
        <v>256.56975779999999</v>
      </c>
      <c r="R227" s="24">
        <v>255.896162</v>
      </c>
      <c r="S227" s="16" t="s">
        <v>993</v>
      </c>
      <c r="T227" s="10">
        <f t="shared" si="27"/>
        <v>0.26323013004000695</v>
      </c>
      <c r="V227" s="23">
        <v>1.1299999999999999E-2</v>
      </c>
    </row>
    <row r="228" spans="1:22" x14ac:dyDescent="0.25">
      <c r="A228" s="23">
        <v>12</v>
      </c>
      <c r="C228">
        <v>36</v>
      </c>
      <c r="D228" t="s">
        <v>479</v>
      </c>
      <c r="E228" t="s">
        <v>480</v>
      </c>
      <c r="F228">
        <v>3</v>
      </c>
      <c r="G228">
        <v>3</v>
      </c>
      <c r="H228" t="s">
        <v>529</v>
      </c>
      <c r="I228" t="s">
        <v>530</v>
      </c>
      <c r="J228" s="23">
        <v>6</v>
      </c>
      <c r="K228" s="1" t="s">
        <v>98</v>
      </c>
      <c r="L228" s="23" t="s">
        <v>505</v>
      </c>
      <c r="M228" s="23">
        <f t="shared" si="30"/>
        <v>198.11129779999999</v>
      </c>
      <c r="N228" s="23">
        <v>22</v>
      </c>
      <c r="O228" s="23">
        <v>0</v>
      </c>
      <c r="P228" s="23">
        <v>23</v>
      </c>
      <c r="Q228" s="41">
        <f>(M228+N228*$N$2+(O228*$O$2)+P228*$P$2)</f>
        <v>259.32141799999999</v>
      </c>
      <c r="R228" s="24">
        <v>259.74</v>
      </c>
      <c r="T228" s="10">
        <f t="shared" si="27"/>
        <v>-0.16115423115423688</v>
      </c>
      <c r="U228" s="23" t="s">
        <v>3012</v>
      </c>
      <c r="V228" s="23">
        <v>5.7000000000000002E-3</v>
      </c>
    </row>
    <row r="229" spans="1:22" x14ac:dyDescent="0.25">
      <c r="A229" s="23">
        <v>12</v>
      </c>
      <c r="C229">
        <v>37</v>
      </c>
      <c r="D229" t="s">
        <v>479</v>
      </c>
      <c r="E229" t="s">
        <v>480</v>
      </c>
      <c r="F229">
        <v>3</v>
      </c>
      <c r="G229">
        <v>2</v>
      </c>
      <c r="H229" t="s">
        <v>531</v>
      </c>
      <c r="I229" t="s">
        <v>532</v>
      </c>
      <c r="J229" s="23">
        <v>6</v>
      </c>
      <c r="K229" t="s">
        <v>75</v>
      </c>
      <c r="L229" s="23" t="s">
        <v>505</v>
      </c>
      <c r="M229" s="23">
        <f t="shared" si="30"/>
        <v>198.11129779999999</v>
      </c>
      <c r="N229" s="23">
        <v>22</v>
      </c>
      <c r="O229" s="23">
        <v>0</v>
      </c>
      <c r="P229" s="23">
        <v>24</v>
      </c>
      <c r="Q229" s="41">
        <f>(M229+N229*$N$2+(O229*$O$2)+P229*$P$2)</f>
        <v>259.99501379999998</v>
      </c>
      <c r="R229" s="24">
        <v>259.99900000000002</v>
      </c>
      <c r="T229" s="10">
        <f t="shared" si="27"/>
        <v>-1.5331597429384621E-3</v>
      </c>
      <c r="V229" s="46">
        <v>2.6E-7</v>
      </c>
    </row>
    <row r="230" spans="1:22" x14ac:dyDescent="0.25">
      <c r="A230" s="23">
        <v>12</v>
      </c>
      <c r="C230">
        <v>38</v>
      </c>
      <c r="D230" t="s">
        <v>479</v>
      </c>
      <c r="E230" t="s">
        <v>480</v>
      </c>
      <c r="F230">
        <v>3</v>
      </c>
      <c r="G230">
        <v>2</v>
      </c>
      <c r="H230" t="s">
        <v>533</v>
      </c>
      <c r="I230" t="s">
        <v>534</v>
      </c>
      <c r="J230" s="23">
        <v>6</v>
      </c>
      <c r="K230" t="s">
        <v>75</v>
      </c>
      <c r="L230" s="23" t="s">
        <v>505</v>
      </c>
      <c r="M230" s="23">
        <f t="shared" si="30"/>
        <v>198.11129779999999</v>
      </c>
      <c r="N230" s="23">
        <v>22</v>
      </c>
      <c r="O230" s="23">
        <v>0</v>
      </c>
      <c r="P230" s="23">
        <v>25</v>
      </c>
      <c r="Q230" s="41">
        <f>(M230+N230*$N$2+(O230*$O$2)+P230*$P$2)</f>
        <v>260.66860959999997</v>
      </c>
      <c r="R230" s="24">
        <v>262.31400000000002</v>
      </c>
      <c r="S230" s="16" t="s">
        <v>994</v>
      </c>
      <c r="T230" s="10">
        <f t="shared" si="27"/>
        <v>-0.62725984888341957</v>
      </c>
    </row>
    <row r="231" spans="1:22" x14ac:dyDescent="0.25">
      <c r="A231" s="23">
        <v>12</v>
      </c>
      <c r="C231">
        <v>39</v>
      </c>
      <c r="D231" t="s">
        <v>479</v>
      </c>
      <c r="E231" t="s">
        <v>480</v>
      </c>
      <c r="F231">
        <v>3</v>
      </c>
      <c r="G231">
        <v>2</v>
      </c>
      <c r="H231" t="s">
        <v>535</v>
      </c>
      <c r="I231" t="s">
        <v>536</v>
      </c>
      <c r="J231" s="23">
        <v>6</v>
      </c>
      <c r="K231" t="s">
        <v>44</v>
      </c>
      <c r="L231" s="23" t="s">
        <v>505</v>
      </c>
      <c r="M231" s="23">
        <f t="shared" si="30"/>
        <v>198.11129779999999</v>
      </c>
      <c r="N231" s="23">
        <v>22</v>
      </c>
      <c r="O231" s="23">
        <v>0</v>
      </c>
      <c r="P231" s="23">
        <v>24</v>
      </c>
      <c r="Q231" s="41">
        <f>(M231+N231*$N$2+(O231*$O$2)+P231*$P$2)</f>
        <v>259.99501379999998</v>
      </c>
      <c r="R231" s="16">
        <v>261.80700000000002</v>
      </c>
      <c r="T231" s="10">
        <f t="shared" si="27"/>
        <v>-0.69210762126300485</v>
      </c>
      <c r="V231" s="46">
        <v>1.00000026</v>
      </c>
    </row>
    <row r="232" spans="1:22" x14ac:dyDescent="0.25">
      <c r="A232" s="23">
        <v>12</v>
      </c>
      <c r="C232">
        <v>40</v>
      </c>
      <c r="D232" t="s">
        <v>479</v>
      </c>
      <c r="E232" t="s">
        <v>480</v>
      </c>
      <c r="F232">
        <v>3</v>
      </c>
      <c r="G232">
        <v>2</v>
      </c>
      <c r="H232" t="s">
        <v>537</v>
      </c>
      <c r="I232" t="s">
        <v>538</v>
      </c>
      <c r="J232" s="23">
        <v>6</v>
      </c>
      <c r="T232" s="10"/>
    </row>
    <row r="233" spans="1:22" x14ac:dyDescent="0.25">
      <c r="A233" s="23">
        <v>13</v>
      </c>
      <c r="C233">
        <v>13</v>
      </c>
      <c r="D233" t="s">
        <v>539</v>
      </c>
      <c r="E233" t="s">
        <v>540</v>
      </c>
      <c r="F233">
        <v>3</v>
      </c>
      <c r="G233">
        <v>2</v>
      </c>
      <c r="H233" t="s">
        <v>541</v>
      </c>
      <c r="I233" t="s">
        <v>542</v>
      </c>
      <c r="J233" s="23">
        <v>0</v>
      </c>
      <c r="K233" t="s">
        <v>58</v>
      </c>
      <c r="L233" s="23" t="s">
        <v>21</v>
      </c>
      <c r="Q233" s="23" t="s">
        <v>86</v>
      </c>
      <c r="U233" s="23" t="s">
        <v>543</v>
      </c>
    </row>
    <row r="234" spans="1:22" x14ac:dyDescent="0.25">
      <c r="A234" s="23">
        <v>13</v>
      </c>
      <c r="C234">
        <v>14</v>
      </c>
      <c r="D234" t="s">
        <v>539</v>
      </c>
      <c r="E234" t="s">
        <v>540</v>
      </c>
      <c r="F234">
        <v>3</v>
      </c>
      <c r="G234">
        <v>2</v>
      </c>
      <c r="H234" t="s">
        <v>544</v>
      </c>
      <c r="I234" t="s">
        <v>545</v>
      </c>
      <c r="J234" s="23">
        <v>0</v>
      </c>
      <c r="K234" t="s">
        <v>58</v>
      </c>
      <c r="L234" s="23" t="s">
        <v>34</v>
      </c>
      <c r="V234" s="23">
        <v>7.7999999999999996E-3</v>
      </c>
    </row>
    <row r="235" spans="1:22" x14ac:dyDescent="0.25">
      <c r="A235" s="23">
        <v>13</v>
      </c>
      <c r="C235">
        <v>15</v>
      </c>
      <c r="D235" t="s">
        <v>539</v>
      </c>
      <c r="E235" t="s">
        <v>540</v>
      </c>
      <c r="F235">
        <v>3</v>
      </c>
      <c r="G235">
        <v>2</v>
      </c>
      <c r="H235" t="s">
        <v>546</v>
      </c>
      <c r="I235" t="s">
        <v>547</v>
      </c>
      <c r="J235" s="23">
        <v>1</v>
      </c>
      <c r="K235" t="s">
        <v>58</v>
      </c>
      <c r="L235" s="23" t="s">
        <v>65</v>
      </c>
    </row>
    <row r="236" spans="1:22" x14ac:dyDescent="0.25">
      <c r="A236" s="23">
        <v>13</v>
      </c>
      <c r="C236">
        <v>16</v>
      </c>
      <c r="D236" t="s">
        <v>539</v>
      </c>
      <c r="E236" t="s">
        <v>540</v>
      </c>
      <c r="F236">
        <v>3</v>
      </c>
      <c r="G236">
        <v>2</v>
      </c>
      <c r="H236" t="s">
        <v>548</v>
      </c>
      <c r="I236" t="s">
        <v>549</v>
      </c>
      <c r="J236" s="23">
        <v>1</v>
      </c>
      <c r="K236" t="s">
        <v>58</v>
      </c>
    </row>
    <row r="237" spans="1:22" x14ac:dyDescent="0.25">
      <c r="A237" s="23">
        <v>13</v>
      </c>
      <c r="C237">
        <v>17</v>
      </c>
      <c r="D237" t="s">
        <v>539</v>
      </c>
      <c r="E237" t="s">
        <v>540</v>
      </c>
      <c r="F237">
        <v>3</v>
      </c>
      <c r="G237">
        <v>2</v>
      </c>
      <c r="H237" t="s">
        <v>550</v>
      </c>
      <c r="I237" t="s">
        <v>551</v>
      </c>
      <c r="J237" s="23">
        <v>2</v>
      </c>
      <c r="K237" t="s">
        <v>58</v>
      </c>
    </row>
    <row r="238" spans="1:22" x14ac:dyDescent="0.25">
      <c r="A238" s="23">
        <v>13</v>
      </c>
      <c r="C238">
        <v>18</v>
      </c>
      <c r="D238" t="s">
        <v>539</v>
      </c>
      <c r="E238" t="s">
        <v>540</v>
      </c>
      <c r="F238">
        <v>3</v>
      </c>
      <c r="G238">
        <v>2</v>
      </c>
      <c r="H238" t="s">
        <v>552</v>
      </c>
      <c r="I238" t="s">
        <v>553</v>
      </c>
      <c r="J238" s="23">
        <v>2</v>
      </c>
      <c r="K238" t="s">
        <v>58</v>
      </c>
    </row>
    <row r="239" spans="1:22" x14ac:dyDescent="0.25">
      <c r="A239" s="23">
        <v>13</v>
      </c>
      <c r="C239">
        <v>19</v>
      </c>
      <c r="D239" t="s">
        <v>539</v>
      </c>
      <c r="E239" t="s">
        <v>540</v>
      </c>
      <c r="F239">
        <v>3</v>
      </c>
      <c r="G239">
        <v>2</v>
      </c>
      <c r="H239" t="s">
        <v>554</v>
      </c>
      <c r="I239" t="s">
        <v>555</v>
      </c>
      <c r="J239" s="23">
        <v>3</v>
      </c>
      <c r="K239" t="s">
        <v>90</v>
      </c>
    </row>
    <row r="240" spans="1:22" s="18" customFormat="1" x14ac:dyDescent="0.25">
      <c r="A240" s="36">
        <v>13</v>
      </c>
      <c r="C240" s="18">
        <v>20</v>
      </c>
      <c r="D240" s="18" t="s">
        <v>539</v>
      </c>
      <c r="E240" s="18" t="s">
        <v>540</v>
      </c>
      <c r="F240" s="18">
        <v>3</v>
      </c>
      <c r="G240" s="18">
        <v>2</v>
      </c>
      <c r="H240" s="18" t="s">
        <v>556</v>
      </c>
      <c r="I240" s="18" t="s">
        <v>557</v>
      </c>
      <c r="J240" s="36">
        <v>3</v>
      </c>
      <c r="K240" s="18" t="s">
        <v>2844</v>
      </c>
      <c r="L240" s="36" t="s">
        <v>194</v>
      </c>
      <c r="M240" s="36">
        <f t="shared" ref="M240" si="31">$Q$76</f>
        <v>92.275988000000012</v>
      </c>
      <c r="N240" s="36">
        <v>2</v>
      </c>
      <c r="O240" s="36">
        <v>14</v>
      </c>
      <c r="P240" s="36">
        <v>2</v>
      </c>
      <c r="Q240" s="44">
        <f>(M240+N240*$N$2+(O240*$O$2)+P240*$P$2)</f>
        <v>111.62933200000002</v>
      </c>
      <c r="R240" s="44">
        <v>110.959405</v>
      </c>
      <c r="T240" s="20">
        <f t="shared" ref="T240:T258" si="32">(Q240-R240)/R240*100</f>
        <v>0.60375864488460029</v>
      </c>
      <c r="U240" s="36"/>
      <c r="V240" s="36">
        <v>0.09</v>
      </c>
    </row>
    <row r="241" spans="1:22" x14ac:dyDescent="0.25">
      <c r="A241" s="23">
        <v>13</v>
      </c>
      <c r="C241">
        <v>21</v>
      </c>
      <c r="D241" t="s">
        <v>539</v>
      </c>
      <c r="E241" t="s">
        <v>540</v>
      </c>
      <c r="F241">
        <v>3</v>
      </c>
      <c r="G241">
        <v>3</v>
      </c>
      <c r="H241" t="s">
        <v>558</v>
      </c>
      <c r="I241" t="s">
        <v>559</v>
      </c>
      <c r="J241" s="23">
        <v>4</v>
      </c>
      <c r="K241" t="s">
        <v>75</v>
      </c>
      <c r="L241" s="23" t="s">
        <v>276</v>
      </c>
      <c r="M241" s="23">
        <f t="shared" ref="M241:M242" si="33">$Q$115</f>
        <v>128.02258079999999</v>
      </c>
      <c r="N241" s="23">
        <v>0</v>
      </c>
      <c r="O241" s="23">
        <v>8</v>
      </c>
      <c r="P241" s="23">
        <v>0</v>
      </c>
      <c r="Q241" s="41">
        <f>(M241+N241*$N$2+(O241*$O$2)+P241*$P$2)</f>
        <v>135.93687999999997</v>
      </c>
      <c r="R241" s="41">
        <v>132.239307</v>
      </c>
      <c r="S241" s="4">
        <v>-1.1499999999999999</v>
      </c>
      <c r="T241" s="10">
        <f t="shared" si="32"/>
        <v>2.7961224872419947</v>
      </c>
      <c r="V241" s="23">
        <v>3.5000000000000002E-8</v>
      </c>
    </row>
    <row r="242" spans="1:22" x14ac:dyDescent="0.25">
      <c r="A242" s="23">
        <v>13</v>
      </c>
      <c r="C242">
        <v>22</v>
      </c>
      <c r="D242" t="s">
        <v>539</v>
      </c>
      <c r="E242" t="s">
        <v>540</v>
      </c>
      <c r="F242">
        <v>3</v>
      </c>
      <c r="G242">
        <v>3</v>
      </c>
      <c r="H242" t="s">
        <v>560</v>
      </c>
      <c r="I242" t="s">
        <v>561</v>
      </c>
      <c r="J242" s="23">
        <v>4</v>
      </c>
      <c r="K242" t="s">
        <v>75</v>
      </c>
      <c r="L242" s="23" t="s">
        <v>276</v>
      </c>
      <c r="M242" s="23">
        <f t="shared" si="33"/>
        <v>128.02258079999999</v>
      </c>
      <c r="N242" s="23">
        <v>5</v>
      </c>
      <c r="O242" s="23">
        <v>8</v>
      </c>
      <c r="P242" s="23">
        <v>5</v>
      </c>
      <c r="Q242" s="41">
        <f>(M242+N242*$N$2+(O242*$O$2)+P242*$P$2)</f>
        <v>149.69518099999996</v>
      </c>
      <c r="R242" s="24">
        <v>149.19707700000001</v>
      </c>
      <c r="T242" s="10">
        <f t="shared" si="32"/>
        <v>0.33385640658359228</v>
      </c>
      <c r="V242" s="23">
        <v>9.0999999999999998E-2</v>
      </c>
    </row>
    <row r="243" spans="1:22" x14ac:dyDescent="0.25">
      <c r="A243" s="23">
        <v>13</v>
      </c>
      <c r="C243">
        <v>23</v>
      </c>
      <c r="D243" t="s">
        <v>539</v>
      </c>
      <c r="E243" t="s">
        <v>540</v>
      </c>
      <c r="F243">
        <v>3</v>
      </c>
      <c r="G243">
        <v>3</v>
      </c>
      <c r="H243" t="s">
        <v>562</v>
      </c>
      <c r="I243" t="s">
        <v>457</v>
      </c>
      <c r="J243" s="23">
        <v>5</v>
      </c>
      <c r="K243" t="s">
        <v>75</v>
      </c>
      <c r="L243" s="23" t="s">
        <v>374</v>
      </c>
      <c r="M243" s="23">
        <f t="shared" ref="M243:M244" si="34">$Q$159</f>
        <v>160.02822599999999</v>
      </c>
      <c r="N243" s="23">
        <v>0</v>
      </c>
      <c r="O243" s="23">
        <v>10</v>
      </c>
      <c r="P243" s="23">
        <v>0</v>
      </c>
      <c r="Q243" s="41">
        <f>(M243+N243*$N$2+(O243*$O$2)+P243*$P$2)</f>
        <v>169.9211</v>
      </c>
      <c r="R243" s="41">
        <v>168.72167200000001</v>
      </c>
      <c r="T243" s="10">
        <f t="shared" si="32"/>
        <v>0.71089148523847201</v>
      </c>
      <c r="V243" s="23">
        <v>0.47</v>
      </c>
    </row>
    <row r="244" spans="1:22" x14ac:dyDescent="0.25">
      <c r="A244" s="23">
        <v>13</v>
      </c>
      <c r="C244">
        <v>24</v>
      </c>
      <c r="D244" t="s">
        <v>539</v>
      </c>
      <c r="E244" t="s">
        <v>540</v>
      </c>
      <c r="F244">
        <v>3</v>
      </c>
      <c r="G244">
        <v>3</v>
      </c>
      <c r="H244" t="s">
        <v>563</v>
      </c>
      <c r="I244" t="s">
        <v>459</v>
      </c>
      <c r="J244" s="23">
        <v>5</v>
      </c>
      <c r="K244" t="s">
        <v>75</v>
      </c>
      <c r="L244" s="23" t="s">
        <v>374</v>
      </c>
      <c r="M244" s="23">
        <f t="shared" si="34"/>
        <v>160.02822599999999</v>
      </c>
      <c r="N244" s="23">
        <v>5</v>
      </c>
      <c r="O244" s="23">
        <v>10</v>
      </c>
      <c r="P244" s="23">
        <v>5</v>
      </c>
      <c r="Q244" s="41">
        <f>(M244+N244*$N$2+(O244*$O$2)+P244*$P$2)</f>
        <v>183.67940099999998</v>
      </c>
      <c r="R244" s="24">
        <v>183.58991399999999</v>
      </c>
      <c r="T244" s="10">
        <f t="shared" si="32"/>
        <v>4.8742873750674133E-2</v>
      </c>
      <c r="V244" s="23">
        <v>2.0499999999999998</v>
      </c>
    </row>
    <row r="245" spans="1:22" s="3" customFormat="1" x14ac:dyDescent="0.25">
      <c r="A245" s="37">
        <v>13</v>
      </c>
      <c r="C245" s="3">
        <v>25</v>
      </c>
      <c r="D245" s="3" t="s">
        <v>539</v>
      </c>
      <c r="E245" s="3" t="s">
        <v>540</v>
      </c>
      <c r="F245" s="3">
        <v>3</v>
      </c>
      <c r="G245" s="3">
        <v>3</v>
      </c>
      <c r="H245" s="3" t="s">
        <v>564</v>
      </c>
      <c r="I245" s="3" t="s">
        <v>565</v>
      </c>
      <c r="J245" s="37">
        <v>6</v>
      </c>
      <c r="K245" s="3" t="s">
        <v>75</v>
      </c>
      <c r="L245" s="40" t="s">
        <v>505</v>
      </c>
      <c r="M245" s="40">
        <f>$Q$216</f>
        <v>198.11129779999999</v>
      </c>
      <c r="N245" s="40">
        <v>0</v>
      </c>
      <c r="O245" s="37">
        <v>2</v>
      </c>
      <c r="P245" s="37">
        <v>0</v>
      </c>
      <c r="Q245" s="45">
        <f>(M245+N245*$N$2+(O245*$O$2)+P245*$P$2)</f>
        <v>200.08987259999998</v>
      </c>
      <c r="R245" s="24">
        <v>200.52839299999999</v>
      </c>
      <c r="T245" s="10">
        <f t="shared" si="32"/>
        <v>-0.21868244862462732</v>
      </c>
      <c r="U245" s="37"/>
      <c r="V245" s="37">
        <v>7.1829999999999998</v>
      </c>
    </row>
    <row r="246" spans="1:22" x14ac:dyDescent="0.25">
      <c r="A246" s="23">
        <v>13</v>
      </c>
      <c r="C246">
        <v>26</v>
      </c>
      <c r="D246" t="s">
        <v>539</v>
      </c>
      <c r="E246" t="s">
        <v>540</v>
      </c>
      <c r="F246">
        <v>3</v>
      </c>
      <c r="G246">
        <v>3</v>
      </c>
      <c r="H246" t="s">
        <v>566</v>
      </c>
      <c r="I246" t="s">
        <v>567</v>
      </c>
      <c r="J246" s="23">
        <v>6</v>
      </c>
      <c r="K246" t="s">
        <v>75</v>
      </c>
      <c r="L246" s="23" t="s">
        <v>505</v>
      </c>
      <c r="M246" s="23">
        <f>$Q$216</f>
        <v>198.11129779999999</v>
      </c>
      <c r="N246" s="23">
        <v>4</v>
      </c>
      <c r="O246" s="23">
        <v>2</v>
      </c>
      <c r="P246" s="23">
        <v>4</v>
      </c>
      <c r="Q246" s="41">
        <f>(M246+N246*$N$2+(O246*$O$2)+P246*$P$2)</f>
        <v>211.09651339999999</v>
      </c>
      <c r="R246" s="41">
        <v>211.89387400000001</v>
      </c>
      <c r="T246" s="10">
        <f t="shared" si="32"/>
        <v>-0.37630186514973002</v>
      </c>
      <c r="V246" s="23">
        <v>22600000000000</v>
      </c>
    </row>
    <row r="247" spans="1:22" s="6" customFormat="1" x14ac:dyDescent="0.25">
      <c r="A247" s="32">
        <v>13</v>
      </c>
      <c r="B247" s="6" t="s">
        <v>19</v>
      </c>
      <c r="C247" s="6">
        <v>27</v>
      </c>
      <c r="D247" s="6" t="s">
        <v>539</v>
      </c>
      <c r="E247" s="6" t="s">
        <v>540</v>
      </c>
      <c r="F247" s="6">
        <v>3</v>
      </c>
      <c r="G247" s="6">
        <v>3</v>
      </c>
      <c r="H247" s="6" t="s">
        <v>568</v>
      </c>
      <c r="I247" s="6" t="s">
        <v>569</v>
      </c>
      <c r="J247" s="32">
        <v>6</v>
      </c>
      <c r="K247" s="6" t="s">
        <v>19</v>
      </c>
      <c r="L247" s="32" t="s">
        <v>505</v>
      </c>
      <c r="M247" s="32">
        <f t="shared" ref="M247:M263" si="35">$Q$216</f>
        <v>198.11129779999999</v>
      </c>
      <c r="N247" s="32">
        <v>9</v>
      </c>
      <c r="O247" s="32">
        <v>2</v>
      </c>
      <c r="P247" s="32">
        <v>9</v>
      </c>
      <c r="Q247" s="43">
        <f>(M247+N247*$N$2+(O247*$O$2)+P247*$P$2)</f>
        <v>224.85481439999998</v>
      </c>
      <c r="R247" s="43">
        <v>224.951832</v>
      </c>
      <c r="T247" s="15">
        <f t="shared" si="32"/>
        <v>-4.3128166211162541E-2</v>
      </c>
      <c r="U247" s="32"/>
      <c r="V247" s="32" t="s">
        <v>25</v>
      </c>
    </row>
    <row r="248" spans="1:22" x14ac:dyDescent="0.25">
      <c r="A248" s="23">
        <v>13</v>
      </c>
      <c r="C248">
        <v>28</v>
      </c>
      <c r="D248" t="s">
        <v>539</v>
      </c>
      <c r="E248" t="s">
        <v>540</v>
      </c>
      <c r="F248">
        <v>3</v>
      </c>
      <c r="G248">
        <v>3</v>
      </c>
      <c r="H248" t="s">
        <v>570</v>
      </c>
      <c r="I248" t="s">
        <v>571</v>
      </c>
      <c r="J248" s="23">
        <v>6</v>
      </c>
      <c r="K248" t="s">
        <v>75</v>
      </c>
      <c r="L248" s="23" t="s">
        <v>505</v>
      </c>
      <c r="M248" s="23">
        <f t="shared" si="35"/>
        <v>198.11129779999999</v>
      </c>
      <c r="N248" s="23">
        <v>11</v>
      </c>
      <c r="O248" s="23">
        <v>2</v>
      </c>
      <c r="P248" s="23">
        <v>11</v>
      </c>
      <c r="Q248" s="41">
        <f>(M248+N248*$N$2+(O248*$O$2)+P248*$P$2)</f>
        <v>230.35813479999999</v>
      </c>
      <c r="R248" s="41">
        <v>232.67708999999999</v>
      </c>
      <c r="T248" s="10">
        <f t="shared" si="32"/>
        <v>-0.99664096710166217</v>
      </c>
      <c r="V248" s="23">
        <v>134.76</v>
      </c>
    </row>
    <row r="249" spans="1:22" x14ac:dyDescent="0.25">
      <c r="A249" s="23">
        <v>13</v>
      </c>
      <c r="C249">
        <v>29</v>
      </c>
      <c r="D249" t="s">
        <v>539</v>
      </c>
      <c r="E249" t="s">
        <v>540</v>
      </c>
      <c r="F249">
        <v>3</v>
      </c>
      <c r="G249">
        <v>3</v>
      </c>
      <c r="H249" t="s">
        <v>572</v>
      </c>
      <c r="I249" t="s">
        <v>573</v>
      </c>
      <c r="J249" s="23">
        <v>6</v>
      </c>
      <c r="K249" t="s">
        <v>75</v>
      </c>
      <c r="L249" s="23" t="s">
        <v>505</v>
      </c>
      <c r="M249" s="23">
        <f t="shared" si="35"/>
        <v>198.11129779999999</v>
      </c>
      <c r="N249" s="23">
        <v>15</v>
      </c>
      <c r="O249" s="23">
        <v>2</v>
      </c>
      <c r="P249" s="23">
        <v>15</v>
      </c>
      <c r="Q249" s="41">
        <f>(M249+N249*$N$2+(O249*$O$2)+P249*$P$2)</f>
        <v>241.36477559999997</v>
      </c>
      <c r="R249" s="41">
        <v>242.10541699999999</v>
      </c>
      <c r="T249" s="10">
        <f t="shared" si="32"/>
        <v>-0.30591690560976398</v>
      </c>
      <c r="V249" s="23">
        <v>393.6</v>
      </c>
    </row>
    <row r="250" spans="1:22" x14ac:dyDescent="0.25">
      <c r="A250" s="23">
        <v>13</v>
      </c>
      <c r="C250">
        <v>30</v>
      </c>
      <c r="D250" t="s">
        <v>539</v>
      </c>
      <c r="E250" t="s">
        <v>540</v>
      </c>
      <c r="F250">
        <v>3</v>
      </c>
      <c r="G250">
        <v>3</v>
      </c>
      <c r="H250" t="s">
        <v>574</v>
      </c>
      <c r="I250" t="s">
        <v>575</v>
      </c>
      <c r="J250" s="23">
        <v>6</v>
      </c>
      <c r="K250" t="s">
        <v>75</v>
      </c>
      <c r="L250" s="23" t="s">
        <v>505</v>
      </c>
      <c r="M250" s="23">
        <f t="shared" si="35"/>
        <v>198.11129779999999</v>
      </c>
      <c r="N250" s="23">
        <v>17</v>
      </c>
      <c r="O250" s="23">
        <v>2</v>
      </c>
      <c r="P250" s="23">
        <v>17</v>
      </c>
      <c r="Q250" s="41">
        <f>(M250+N250*$N$2+(O250*$O$2)+P250*$P$2)</f>
        <v>246.86809599999998</v>
      </c>
      <c r="R250" s="24">
        <v>247.833</v>
      </c>
      <c r="T250" s="10">
        <f t="shared" si="32"/>
        <v>-0.38933636763466467</v>
      </c>
      <c r="V250" s="23">
        <v>3.6</v>
      </c>
    </row>
    <row r="251" spans="1:22" x14ac:dyDescent="0.25">
      <c r="A251" s="23">
        <v>13</v>
      </c>
      <c r="C251">
        <v>31</v>
      </c>
      <c r="D251" t="s">
        <v>539</v>
      </c>
      <c r="E251" t="s">
        <v>540</v>
      </c>
      <c r="F251">
        <v>3</v>
      </c>
      <c r="G251">
        <v>3</v>
      </c>
      <c r="H251" t="s">
        <v>576</v>
      </c>
      <c r="I251" t="s">
        <v>577</v>
      </c>
      <c r="J251" s="23">
        <v>6</v>
      </c>
      <c r="K251" t="s">
        <v>75</v>
      </c>
      <c r="L251" s="23" t="s">
        <v>505</v>
      </c>
      <c r="M251" s="23">
        <f t="shared" si="35"/>
        <v>198.11129779999999</v>
      </c>
      <c r="N251" s="23">
        <v>20</v>
      </c>
      <c r="O251" s="23">
        <v>2</v>
      </c>
      <c r="P251" s="23">
        <v>20</v>
      </c>
      <c r="Q251" s="41">
        <f>(M251+N251*$N$2+(O251*$O$2)+P251*$P$2)</f>
        <v>255.12307659999996</v>
      </c>
      <c r="R251" s="41">
        <v>254.99099000000001</v>
      </c>
      <c r="T251" s="10">
        <f t="shared" si="32"/>
        <v>5.1800496950873132E-2</v>
      </c>
      <c r="V251" s="23">
        <v>0.64400000000000002</v>
      </c>
    </row>
    <row r="252" spans="1:22" x14ac:dyDescent="0.25">
      <c r="A252" s="23">
        <v>13</v>
      </c>
      <c r="C252">
        <v>32</v>
      </c>
      <c r="D252" t="s">
        <v>539</v>
      </c>
      <c r="E252" t="s">
        <v>540</v>
      </c>
      <c r="F252">
        <v>3</v>
      </c>
      <c r="G252">
        <v>3</v>
      </c>
      <c r="H252" t="s">
        <v>578</v>
      </c>
      <c r="I252" t="s">
        <v>579</v>
      </c>
      <c r="J252" s="23">
        <v>6</v>
      </c>
      <c r="K252" t="s">
        <v>75</v>
      </c>
      <c r="L252" s="23" t="s">
        <v>505</v>
      </c>
      <c r="M252" s="23">
        <f t="shared" si="35"/>
        <v>198.11129779999999</v>
      </c>
      <c r="N252" s="23">
        <v>21</v>
      </c>
      <c r="O252" s="23">
        <v>2</v>
      </c>
      <c r="P252" s="23">
        <v>21</v>
      </c>
      <c r="Q252" s="41">
        <f>(M252+N252*$N$2+(O252*$O$2)+P252*$P$2)</f>
        <v>257.87473679999999</v>
      </c>
      <c r="R252" s="24">
        <v>259.16699999999997</v>
      </c>
      <c r="T252" s="10">
        <f t="shared" si="32"/>
        <v>-0.49862181527740013</v>
      </c>
      <c r="V252" s="23">
        <v>3.1699999999999999E-2</v>
      </c>
    </row>
    <row r="253" spans="1:22" x14ac:dyDescent="0.25">
      <c r="A253" s="23">
        <v>13</v>
      </c>
      <c r="C253">
        <v>33</v>
      </c>
      <c r="D253" t="s">
        <v>539</v>
      </c>
      <c r="E253" t="s">
        <v>540</v>
      </c>
      <c r="F253">
        <v>3</v>
      </c>
      <c r="G253">
        <v>3</v>
      </c>
      <c r="H253" t="s">
        <v>580</v>
      </c>
      <c r="I253" t="s">
        <v>581</v>
      </c>
      <c r="J253" s="23">
        <v>6</v>
      </c>
      <c r="K253" t="s">
        <v>75</v>
      </c>
      <c r="L253" s="23" t="s">
        <v>505</v>
      </c>
      <c r="M253" s="23">
        <f t="shared" si="35"/>
        <v>198.11129779999999</v>
      </c>
      <c r="N253" s="23">
        <v>23</v>
      </c>
      <c r="O253" s="23">
        <v>2</v>
      </c>
      <c r="P253" s="23">
        <v>23</v>
      </c>
      <c r="Q253" s="41">
        <f>(M253+N253*$N$2+(O253*$O$2)+P253*$P$2)</f>
        <v>263.3780572</v>
      </c>
      <c r="R253" s="41">
        <v>264.680048</v>
      </c>
      <c r="T253" s="10">
        <f t="shared" si="32"/>
        <v>-0.49191119989520282</v>
      </c>
      <c r="V253" s="23">
        <v>4.1700000000000001E-2</v>
      </c>
    </row>
    <row r="254" spans="1:22" x14ac:dyDescent="0.25">
      <c r="A254" s="23">
        <v>13</v>
      </c>
      <c r="C254">
        <v>34</v>
      </c>
      <c r="D254" t="s">
        <v>539</v>
      </c>
      <c r="E254" t="s">
        <v>540</v>
      </c>
      <c r="F254">
        <v>3</v>
      </c>
      <c r="G254">
        <v>3</v>
      </c>
      <c r="H254" t="s">
        <v>582</v>
      </c>
      <c r="I254" t="s">
        <v>583</v>
      </c>
      <c r="J254" s="23">
        <v>6</v>
      </c>
      <c r="K254" t="s">
        <v>75</v>
      </c>
      <c r="L254" s="23" t="s">
        <v>505</v>
      </c>
      <c r="M254" s="23">
        <f t="shared" si="35"/>
        <v>198.11129779999999</v>
      </c>
      <c r="N254" s="23">
        <v>24</v>
      </c>
      <c r="O254" s="23">
        <v>2</v>
      </c>
      <c r="P254" s="23">
        <v>24</v>
      </c>
      <c r="Q254" s="41">
        <f>(M254+N254*$N$2+(O254*$O$2)+P254*$P$2)</f>
        <v>266.1297174</v>
      </c>
      <c r="R254" s="41">
        <v>267.25191799999999</v>
      </c>
      <c r="T254" s="10">
        <f t="shared" si="32"/>
        <v>-0.4199036655744357</v>
      </c>
      <c r="V254" s="23">
        <v>5.6000000000000001E-2</v>
      </c>
    </row>
    <row r="255" spans="1:22" x14ac:dyDescent="0.25">
      <c r="A255" s="23">
        <v>13</v>
      </c>
      <c r="C255">
        <v>35</v>
      </c>
      <c r="D255" t="s">
        <v>539</v>
      </c>
      <c r="E255" t="s">
        <v>540</v>
      </c>
      <c r="F255">
        <v>3</v>
      </c>
      <c r="G255">
        <v>3</v>
      </c>
      <c r="H255" t="s">
        <v>584</v>
      </c>
      <c r="I255" t="s">
        <v>585</v>
      </c>
      <c r="J255" s="23">
        <v>6</v>
      </c>
      <c r="K255" t="s">
        <v>75</v>
      </c>
      <c r="L255" s="23" t="s">
        <v>505</v>
      </c>
      <c r="M255" s="23">
        <f t="shared" si="35"/>
        <v>198.11129779999999</v>
      </c>
      <c r="N255" s="23">
        <v>26</v>
      </c>
      <c r="O255" s="23">
        <v>2</v>
      </c>
      <c r="P255" s="23">
        <v>26</v>
      </c>
      <c r="Q255" s="41">
        <f>(M255+N255*$N$2+(O255*$O$2)+P255*$P$2)</f>
        <v>271.63303780000001</v>
      </c>
      <c r="R255" s="41">
        <v>272.54915299999999</v>
      </c>
      <c r="T255" s="10">
        <f t="shared" si="32"/>
        <v>-0.33612843405166587</v>
      </c>
      <c r="V255" s="23">
        <v>3.7499999999999999E-2</v>
      </c>
    </row>
    <row r="256" spans="1:22" x14ac:dyDescent="0.25">
      <c r="A256" s="23">
        <v>13</v>
      </c>
      <c r="C256">
        <v>36</v>
      </c>
      <c r="D256" t="s">
        <v>539</v>
      </c>
      <c r="E256" t="s">
        <v>540</v>
      </c>
      <c r="F256">
        <v>3</v>
      </c>
      <c r="G256">
        <v>3</v>
      </c>
      <c r="H256" t="s">
        <v>586</v>
      </c>
      <c r="I256" t="s">
        <v>587</v>
      </c>
      <c r="J256" s="23">
        <v>6</v>
      </c>
      <c r="K256" t="s">
        <v>75</v>
      </c>
      <c r="L256" s="23" t="s">
        <v>505</v>
      </c>
      <c r="M256" s="23">
        <f t="shared" si="35"/>
        <v>198.11129779999999</v>
      </c>
      <c r="N256" s="23">
        <v>27</v>
      </c>
      <c r="O256" s="23">
        <v>2</v>
      </c>
      <c r="P256" s="23">
        <v>27</v>
      </c>
      <c r="Q256" s="41">
        <f>(M256+N256*$N$2+(O256*$O$2)+P256*$P$2)</f>
        <v>274.38469799999996</v>
      </c>
      <c r="R256" s="24">
        <v>274.44466499999999</v>
      </c>
      <c r="T256" s="10">
        <f t="shared" si="32"/>
        <v>-2.1850306326788589E-2</v>
      </c>
      <c r="V256" s="23">
        <v>0.09</v>
      </c>
    </row>
    <row r="257" spans="1:22" x14ac:dyDescent="0.25">
      <c r="A257" s="23">
        <v>13</v>
      </c>
      <c r="C257">
        <v>37</v>
      </c>
      <c r="D257" t="s">
        <v>539</v>
      </c>
      <c r="E257" t="s">
        <v>540</v>
      </c>
      <c r="F257">
        <v>3</v>
      </c>
      <c r="G257">
        <v>3</v>
      </c>
      <c r="H257" t="s">
        <v>588</v>
      </c>
      <c r="I257" t="s">
        <v>589</v>
      </c>
      <c r="J257" s="23">
        <v>6</v>
      </c>
      <c r="K257" t="s">
        <v>75</v>
      </c>
      <c r="L257" s="23" t="s">
        <v>505</v>
      </c>
      <c r="M257" s="23">
        <f t="shared" si="35"/>
        <v>198.11129779999999</v>
      </c>
      <c r="N257" s="23">
        <v>28</v>
      </c>
      <c r="O257" s="23">
        <v>2</v>
      </c>
      <c r="P257" s="23">
        <v>28</v>
      </c>
      <c r="Q257" s="41">
        <f>(M257+N257*$N$2+(O257*$O$2)+P257*$P$2)</f>
        <v>277.13635819999996</v>
      </c>
      <c r="R257" s="41">
        <v>278.65959700000002</v>
      </c>
      <c r="T257" s="10">
        <f t="shared" si="32"/>
        <v>-0.54663066206905409</v>
      </c>
    </row>
    <row r="258" spans="1:22" x14ac:dyDescent="0.25">
      <c r="A258" s="23">
        <v>13</v>
      </c>
      <c r="C258">
        <v>38</v>
      </c>
      <c r="D258" t="s">
        <v>539</v>
      </c>
      <c r="E258" t="s">
        <v>540</v>
      </c>
      <c r="F258">
        <v>3</v>
      </c>
      <c r="G258">
        <v>3</v>
      </c>
      <c r="H258" t="s">
        <v>590</v>
      </c>
      <c r="I258" t="s">
        <v>591</v>
      </c>
      <c r="J258" s="23">
        <v>6</v>
      </c>
      <c r="K258" t="s">
        <v>75</v>
      </c>
      <c r="L258" s="23" t="s">
        <v>505</v>
      </c>
      <c r="M258" s="23">
        <f t="shared" si="35"/>
        <v>198.11129779999999</v>
      </c>
      <c r="N258" s="23">
        <v>29</v>
      </c>
      <c r="O258" s="23">
        <v>2</v>
      </c>
      <c r="P258" s="23">
        <v>29</v>
      </c>
      <c r="Q258" s="41">
        <f>(M258+N258*$N$2+(O258*$O$2)+P258*$P$2)</f>
        <v>279.88801840000002</v>
      </c>
      <c r="R258" s="41">
        <v>280.07073200000002</v>
      </c>
      <c r="T258" s="10">
        <f t="shared" si="32"/>
        <v>-6.5238376996850783E-2</v>
      </c>
      <c r="V258" s="23">
        <v>7.7999999999999996E-3</v>
      </c>
    </row>
    <row r="259" spans="1:22" x14ac:dyDescent="0.25">
      <c r="A259" s="23">
        <v>13</v>
      </c>
      <c r="C259">
        <v>39</v>
      </c>
      <c r="D259" t="s">
        <v>539</v>
      </c>
      <c r="E259" t="s">
        <v>540</v>
      </c>
      <c r="F259">
        <v>3</v>
      </c>
      <c r="G259">
        <v>3</v>
      </c>
      <c r="H259" t="s">
        <v>980</v>
      </c>
      <c r="I259" t="s">
        <v>983</v>
      </c>
      <c r="J259" s="23">
        <v>6</v>
      </c>
      <c r="K259" s="1" t="s">
        <v>98</v>
      </c>
      <c r="L259" s="23" t="s">
        <v>505</v>
      </c>
      <c r="M259" s="23">
        <f t="shared" si="35"/>
        <v>198.11129779999999</v>
      </c>
      <c r="N259" s="23">
        <v>30</v>
      </c>
      <c r="O259" s="23">
        <v>2</v>
      </c>
      <c r="P259" s="23">
        <v>30</v>
      </c>
      <c r="Q259" s="41">
        <f>(M259+N259*$N$2+(O259*$O$2)+P259*$P$2)</f>
        <v>282.63967859999997</v>
      </c>
      <c r="R259" s="41">
        <v>281.48186700000002</v>
      </c>
      <c r="T259" s="10">
        <f t="shared" ref="T259:T261" si="36">(Q259-R259)/R259*100</f>
        <v>0.41132724190718306</v>
      </c>
    </row>
    <row r="260" spans="1:22" x14ac:dyDescent="0.25">
      <c r="A260" s="23">
        <v>13</v>
      </c>
      <c r="C260">
        <v>40</v>
      </c>
      <c r="D260" t="s">
        <v>539</v>
      </c>
      <c r="E260" t="s">
        <v>540</v>
      </c>
      <c r="F260">
        <v>3</v>
      </c>
      <c r="G260">
        <v>3</v>
      </c>
      <c r="H260" t="s">
        <v>981</v>
      </c>
      <c r="I260" t="s">
        <v>984</v>
      </c>
      <c r="J260" s="23">
        <v>6</v>
      </c>
      <c r="K260" t="s">
        <v>75</v>
      </c>
      <c r="L260" s="23" t="s">
        <v>505</v>
      </c>
      <c r="M260" s="23">
        <f t="shared" si="35"/>
        <v>198.11129779999999</v>
      </c>
      <c r="N260" s="23">
        <v>30</v>
      </c>
      <c r="O260" s="23">
        <v>2</v>
      </c>
      <c r="P260" s="23">
        <v>31</v>
      </c>
      <c r="Q260" s="41">
        <f>(M260+N260*$N$2+(O260*$O$2)+P260*$P$2)</f>
        <v>283.31327439999995</v>
      </c>
      <c r="R260" s="24">
        <v>283.86</v>
      </c>
      <c r="T260" s="10">
        <f t="shared" si="36"/>
        <v>-0.19260395969846361</v>
      </c>
    </row>
    <row r="261" spans="1:22" x14ac:dyDescent="0.25">
      <c r="A261" s="23">
        <v>13</v>
      </c>
      <c r="C261">
        <v>41</v>
      </c>
      <c r="D261" t="s">
        <v>539</v>
      </c>
      <c r="E261" t="s">
        <v>540</v>
      </c>
      <c r="F261">
        <v>3</v>
      </c>
      <c r="G261">
        <v>3</v>
      </c>
      <c r="H261" t="s">
        <v>982</v>
      </c>
      <c r="I261" t="s">
        <v>985</v>
      </c>
      <c r="J261" s="23">
        <v>6</v>
      </c>
      <c r="K261" t="s">
        <v>75</v>
      </c>
      <c r="L261" s="23" t="s">
        <v>505</v>
      </c>
      <c r="M261" s="23">
        <f t="shared" si="35"/>
        <v>198.11129779999999</v>
      </c>
      <c r="N261" s="23">
        <v>30</v>
      </c>
      <c r="O261" s="23">
        <v>2</v>
      </c>
      <c r="P261" s="23">
        <v>32</v>
      </c>
      <c r="Q261" s="41">
        <f>(M261+N261*$N$2+(O261*$O$2)+P261*$P$2)</f>
        <v>283.98687019999994</v>
      </c>
      <c r="R261" s="24">
        <v>286.17</v>
      </c>
      <c r="T261" s="10">
        <f t="shared" si="36"/>
        <v>-0.7628786385715044</v>
      </c>
    </row>
    <row r="262" spans="1:22" x14ac:dyDescent="0.25">
      <c r="A262" s="23">
        <v>13</v>
      </c>
      <c r="C262">
        <v>42</v>
      </c>
      <c r="D262" t="s">
        <v>539</v>
      </c>
      <c r="E262" t="s">
        <v>540</v>
      </c>
      <c r="F262">
        <v>3</v>
      </c>
      <c r="G262">
        <v>3</v>
      </c>
      <c r="H262" t="s">
        <v>986</v>
      </c>
      <c r="I262" t="s">
        <v>988</v>
      </c>
      <c r="J262" s="23">
        <v>6</v>
      </c>
      <c r="K262" t="s">
        <v>75</v>
      </c>
      <c r="L262" s="23" t="s">
        <v>505</v>
      </c>
      <c r="M262" s="23">
        <f t="shared" si="35"/>
        <v>198.11129779999999</v>
      </c>
      <c r="N262" s="23">
        <v>30</v>
      </c>
      <c r="O262" s="23">
        <v>2</v>
      </c>
      <c r="P262" s="23">
        <v>33</v>
      </c>
      <c r="Q262" s="41">
        <f>(M262+N262*$N$2+(O262*$O$2)+P262*$P$2)</f>
        <v>284.66046599999999</v>
      </c>
      <c r="R262" s="24">
        <v>288.48</v>
      </c>
      <c r="T262" s="10">
        <f t="shared" ref="T262:T263" si="37">(Q262-R262)/R262*100</f>
        <v>-1.3240203826955188</v>
      </c>
    </row>
    <row r="263" spans="1:22" x14ac:dyDescent="0.25">
      <c r="A263" s="23">
        <v>13</v>
      </c>
      <c r="C263">
        <v>43</v>
      </c>
      <c r="D263" t="s">
        <v>539</v>
      </c>
      <c r="E263" t="s">
        <v>540</v>
      </c>
      <c r="F263">
        <v>3</v>
      </c>
      <c r="G263">
        <v>3</v>
      </c>
      <c r="H263" t="s">
        <v>987</v>
      </c>
      <c r="I263" t="s">
        <v>989</v>
      </c>
      <c r="J263" s="23">
        <v>6</v>
      </c>
      <c r="K263" t="s">
        <v>75</v>
      </c>
      <c r="L263" s="23" t="s">
        <v>505</v>
      </c>
      <c r="M263" s="23">
        <f t="shared" si="35"/>
        <v>198.11129779999999</v>
      </c>
      <c r="N263" s="23">
        <v>30</v>
      </c>
      <c r="O263" s="23">
        <v>2</v>
      </c>
      <c r="P263" s="23">
        <v>34</v>
      </c>
      <c r="Q263" s="41">
        <f>(M263+N263*$N$2+(O263*$O$2)+P263*$P$2)</f>
        <v>285.33406179999997</v>
      </c>
      <c r="R263" s="24">
        <v>288.61599999999999</v>
      </c>
      <c r="T263" s="10">
        <f t="shared" si="37"/>
        <v>-1.1371296809601732</v>
      </c>
    </row>
    <row r="264" spans="1:22" x14ac:dyDescent="0.25">
      <c r="A264" s="23">
        <v>14</v>
      </c>
      <c r="C264">
        <v>14</v>
      </c>
      <c r="D264" t="s">
        <v>592</v>
      </c>
      <c r="E264" t="s">
        <v>593</v>
      </c>
      <c r="F264">
        <v>3</v>
      </c>
      <c r="G264">
        <v>2</v>
      </c>
      <c r="H264" t="s">
        <v>594</v>
      </c>
      <c r="I264" t="s">
        <v>595</v>
      </c>
      <c r="J264" s="23">
        <v>0</v>
      </c>
      <c r="K264" t="s">
        <v>58</v>
      </c>
      <c r="L264" s="23" t="s">
        <v>21</v>
      </c>
    </row>
    <row r="265" spans="1:22" x14ac:dyDescent="0.25">
      <c r="A265" s="23">
        <v>14</v>
      </c>
      <c r="C265">
        <v>15</v>
      </c>
      <c r="D265" t="s">
        <v>592</v>
      </c>
      <c r="E265" t="s">
        <v>593</v>
      </c>
      <c r="F265">
        <v>3</v>
      </c>
      <c r="G265">
        <v>2</v>
      </c>
      <c r="H265" t="s">
        <v>596</v>
      </c>
      <c r="I265" t="s">
        <v>597</v>
      </c>
      <c r="J265" s="23">
        <v>0</v>
      </c>
      <c r="K265" t="s">
        <v>58</v>
      </c>
      <c r="L265" s="23" t="s">
        <v>34</v>
      </c>
    </row>
    <row r="266" spans="1:22" x14ac:dyDescent="0.25">
      <c r="A266" s="23">
        <v>14</v>
      </c>
      <c r="C266">
        <v>16</v>
      </c>
      <c r="D266" t="s">
        <v>592</v>
      </c>
      <c r="E266" t="s">
        <v>593</v>
      </c>
      <c r="F266">
        <v>3</v>
      </c>
      <c r="G266">
        <v>2</v>
      </c>
      <c r="H266" t="s">
        <v>598</v>
      </c>
      <c r="I266" t="s">
        <v>599</v>
      </c>
      <c r="J266" s="23">
        <v>1</v>
      </c>
      <c r="K266" t="s">
        <v>58</v>
      </c>
      <c r="L266" s="23" t="s">
        <v>65</v>
      </c>
    </row>
    <row r="267" spans="1:22" x14ac:dyDescent="0.25">
      <c r="A267" s="23">
        <v>14</v>
      </c>
      <c r="C267">
        <v>17</v>
      </c>
      <c r="D267" t="s">
        <v>592</v>
      </c>
      <c r="E267" t="s">
        <v>593</v>
      </c>
      <c r="F267">
        <v>3</v>
      </c>
      <c r="G267">
        <v>2</v>
      </c>
      <c r="H267" t="s">
        <v>600</v>
      </c>
      <c r="I267" t="s">
        <v>601</v>
      </c>
      <c r="J267" s="23">
        <v>1</v>
      </c>
      <c r="K267" t="s">
        <v>58</v>
      </c>
    </row>
    <row r="268" spans="1:22" x14ac:dyDescent="0.25">
      <c r="A268" s="23">
        <v>14</v>
      </c>
      <c r="C268">
        <v>18</v>
      </c>
      <c r="D268" t="s">
        <v>592</v>
      </c>
      <c r="E268" t="s">
        <v>593</v>
      </c>
      <c r="F268">
        <v>3</v>
      </c>
      <c r="G268">
        <v>2</v>
      </c>
      <c r="H268" t="s">
        <v>602</v>
      </c>
      <c r="I268" t="s">
        <v>603</v>
      </c>
      <c r="J268" s="23">
        <v>2</v>
      </c>
      <c r="K268" t="s">
        <v>58</v>
      </c>
    </row>
    <row r="269" spans="1:22" x14ac:dyDescent="0.25">
      <c r="A269" s="23">
        <v>14</v>
      </c>
      <c r="C269">
        <v>19</v>
      </c>
      <c r="D269" t="s">
        <v>592</v>
      </c>
      <c r="E269" t="s">
        <v>593</v>
      </c>
      <c r="F269">
        <v>3</v>
      </c>
      <c r="G269">
        <v>2</v>
      </c>
      <c r="H269" t="s">
        <v>604</v>
      </c>
      <c r="I269" t="s">
        <v>605</v>
      </c>
      <c r="J269" s="23">
        <v>2</v>
      </c>
      <c r="K269" t="s">
        <v>58</v>
      </c>
      <c r="R269" s="41"/>
    </row>
    <row r="270" spans="1:22" s="21" customFormat="1" x14ac:dyDescent="0.25">
      <c r="A270" s="38">
        <v>14</v>
      </c>
      <c r="C270" s="21">
        <v>20</v>
      </c>
      <c r="D270" s="21" t="s">
        <v>592</v>
      </c>
      <c r="E270" s="21" t="s">
        <v>593</v>
      </c>
      <c r="F270" s="21">
        <v>3</v>
      </c>
      <c r="G270" s="21">
        <v>2</v>
      </c>
      <c r="H270" s="21" t="s">
        <v>606</v>
      </c>
      <c r="I270" s="21" t="s">
        <v>607</v>
      </c>
      <c r="J270" s="38">
        <v>3</v>
      </c>
      <c r="K270" s="21" t="s">
        <v>58</v>
      </c>
      <c r="L270" s="38"/>
      <c r="M270" s="38"/>
      <c r="N270" s="38"/>
      <c r="O270" s="38"/>
      <c r="P270" s="38"/>
      <c r="Q270" s="55"/>
      <c r="R270" s="55"/>
      <c r="T270" s="22"/>
      <c r="U270" s="38"/>
      <c r="V270" s="38"/>
    </row>
    <row r="271" spans="1:22" x14ac:dyDescent="0.25">
      <c r="A271" s="23">
        <v>14</v>
      </c>
      <c r="C271">
        <v>21</v>
      </c>
      <c r="D271" t="s">
        <v>592</v>
      </c>
      <c r="E271" t="s">
        <v>593</v>
      </c>
      <c r="F271">
        <v>3</v>
      </c>
      <c r="G271">
        <v>3</v>
      </c>
      <c r="H271" t="s">
        <v>608</v>
      </c>
      <c r="I271" t="s">
        <v>609</v>
      </c>
      <c r="J271" s="23">
        <v>3</v>
      </c>
      <c r="K271" t="s">
        <v>58</v>
      </c>
      <c r="Q271" s="41"/>
      <c r="R271" s="41"/>
      <c r="T271" s="10"/>
    </row>
    <row r="272" spans="1:22" x14ac:dyDescent="0.25">
      <c r="A272" s="23">
        <v>14</v>
      </c>
      <c r="C272">
        <v>22</v>
      </c>
      <c r="D272" t="s">
        <v>592</v>
      </c>
      <c r="E272" t="s">
        <v>593</v>
      </c>
      <c r="F272">
        <v>3</v>
      </c>
      <c r="G272">
        <v>3</v>
      </c>
      <c r="H272" t="s">
        <v>610</v>
      </c>
      <c r="I272" t="s">
        <v>611</v>
      </c>
      <c r="J272" s="23">
        <v>4</v>
      </c>
      <c r="K272" t="s">
        <v>90</v>
      </c>
      <c r="L272" s="23" t="s">
        <v>276</v>
      </c>
      <c r="M272" s="23">
        <f t="shared" ref="M272:M273" si="38">$Q$115</f>
        <v>128.02258079999999</v>
      </c>
      <c r="N272" s="23">
        <v>0</v>
      </c>
      <c r="O272" s="23">
        <v>10</v>
      </c>
      <c r="P272" s="23">
        <v>0</v>
      </c>
      <c r="Q272" s="41">
        <f>(M272+N272*$N$2+(O272*$O$2)+P272*$P$2)</f>
        <v>137.91545479999999</v>
      </c>
      <c r="R272" s="41">
        <v>132.96799999999999</v>
      </c>
      <c r="T272" s="10">
        <f t="shared" ref="T272:T295" si="39">(Q272-R272)/R272*100</f>
        <v>3.7207860537873798</v>
      </c>
      <c r="V272" s="23">
        <v>2.87E-2</v>
      </c>
    </row>
    <row r="273" spans="1:22" x14ac:dyDescent="0.25">
      <c r="A273" s="23">
        <v>14</v>
      </c>
      <c r="C273">
        <v>23</v>
      </c>
      <c r="D273" t="s">
        <v>592</v>
      </c>
      <c r="E273" t="s">
        <v>593</v>
      </c>
      <c r="F273">
        <v>3</v>
      </c>
      <c r="G273">
        <v>3</v>
      </c>
      <c r="H273" t="s">
        <v>612</v>
      </c>
      <c r="I273" t="s">
        <v>613</v>
      </c>
      <c r="J273" s="23">
        <v>4</v>
      </c>
      <c r="K273" t="s">
        <v>75</v>
      </c>
      <c r="L273" s="23" t="s">
        <v>276</v>
      </c>
      <c r="M273" s="23">
        <f t="shared" si="38"/>
        <v>128.02258079999999</v>
      </c>
      <c r="N273" s="23">
        <v>5</v>
      </c>
      <c r="O273" s="23">
        <v>10</v>
      </c>
      <c r="P273" s="23">
        <v>5</v>
      </c>
      <c r="Q273" s="41">
        <f>(M273+N273*$N$2+(O273*$O$2)+P273*$P$2)</f>
        <v>151.67375579999998</v>
      </c>
      <c r="R273" s="41">
        <v>150.74199999999999</v>
      </c>
      <c r="T273" s="10">
        <f t="shared" si="39"/>
        <v>0.61811293468309469</v>
      </c>
      <c r="V273" s="23">
        <v>4.2299999999999997E-2</v>
      </c>
    </row>
    <row r="274" spans="1:22" x14ac:dyDescent="0.25">
      <c r="A274" s="23">
        <v>14</v>
      </c>
      <c r="C274">
        <v>24</v>
      </c>
      <c r="D274" t="s">
        <v>592</v>
      </c>
      <c r="E274" t="s">
        <v>593</v>
      </c>
      <c r="F274">
        <v>3</v>
      </c>
      <c r="G274">
        <v>3</v>
      </c>
      <c r="H274" t="s">
        <v>614</v>
      </c>
      <c r="I274" t="s">
        <v>615</v>
      </c>
      <c r="J274" s="23">
        <v>5</v>
      </c>
      <c r="K274" t="s">
        <v>75</v>
      </c>
      <c r="L274" s="23" t="s">
        <v>374</v>
      </c>
      <c r="M274" s="23">
        <f t="shared" ref="M274:M275" si="40">$Q$159</f>
        <v>160.02822599999999</v>
      </c>
      <c r="N274" s="23">
        <v>0</v>
      </c>
      <c r="O274" s="23">
        <v>12</v>
      </c>
      <c r="P274" s="23">
        <v>0</v>
      </c>
      <c r="Q274" s="41">
        <f>(M274+N274*$N$2+(O274*$O$2)+P274*$P$2)</f>
        <v>171.89967479999999</v>
      </c>
      <c r="R274" s="41">
        <v>172.01300000000001</v>
      </c>
      <c r="T274" s="10">
        <f t="shared" si="39"/>
        <v>-6.5881764750350139E-2</v>
      </c>
      <c r="V274" s="23">
        <v>0.14319999999999999</v>
      </c>
    </row>
    <row r="275" spans="1:22" x14ac:dyDescent="0.25">
      <c r="A275" s="23">
        <v>14</v>
      </c>
      <c r="C275">
        <v>25</v>
      </c>
      <c r="D275" t="s">
        <v>592</v>
      </c>
      <c r="E275" t="s">
        <v>593</v>
      </c>
      <c r="F275">
        <v>3</v>
      </c>
      <c r="G275">
        <v>3</v>
      </c>
      <c r="H275" t="s">
        <v>616</v>
      </c>
      <c r="I275" t="s">
        <v>617</v>
      </c>
      <c r="J275" s="23">
        <v>5</v>
      </c>
      <c r="K275" t="s">
        <v>75</v>
      </c>
      <c r="L275" s="23" t="s">
        <v>374</v>
      </c>
      <c r="M275" s="23">
        <f t="shared" si="40"/>
        <v>160.02822599999999</v>
      </c>
      <c r="N275" s="23">
        <v>5</v>
      </c>
      <c r="O275" s="23">
        <v>12</v>
      </c>
      <c r="P275" s="23">
        <v>5</v>
      </c>
      <c r="Q275" s="41">
        <f>(M275+N275*$N$2+(O275*$O$2)+P275*$P$2)</f>
        <v>185.65797579999997</v>
      </c>
      <c r="R275" s="41">
        <v>187.00200000000001</v>
      </c>
      <c r="T275" s="10">
        <f t="shared" si="39"/>
        <v>-0.7187218318520846</v>
      </c>
      <c r="V275" s="23">
        <v>0.22059999999999999</v>
      </c>
    </row>
    <row r="276" spans="1:22" s="3" customFormat="1" x14ac:dyDescent="0.25">
      <c r="A276" s="37">
        <v>14</v>
      </c>
      <c r="C276" s="3">
        <v>26</v>
      </c>
      <c r="D276" s="3" t="s">
        <v>592</v>
      </c>
      <c r="E276" s="3" t="s">
        <v>593</v>
      </c>
      <c r="F276" s="3">
        <v>3</v>
      </c>
      <c r="G276" s="3">
        <v>3</v>
      </c>
      <c r="H276" s="3" t="s">
        <v>618</v>
      </c>
      <c r="I276" s="3" t="s">
        <v>619</v>
      </c>
      <c r="J276" s="37">
        <v>6</v>
      </c>
      <c r="K276" s="3" t="s">
        <v>75</v>
      </c>
      <c r="L276" s="37" t="s">
        <v>505</v>
      </c>
      <c r="M276" s="37">
        <f>$Q$216</f>
        <v>198.11129779999999</v>
      </c>
      <c r="N276" s="37">
        <v>2</v>
      </c>
      <c r="O276" s="37">
        <v>2</v>
      </c>
      <c r="P276" s="37">
        <v>2</v>
      </c>
      <c r="Q276" s="45">
        <f>(M276+N276*$N$2+(O276*$O$2)+P276*$P$2)</f>
        <v>205.59319299999999</v>
      </c>
      <c r="R276" s="45">
        <v>206.042</v>
      </c>
      <c r="T276" s="14">
        <f t="shared" si="39"/>
        <v>-0.21782306520030692</v>
      </c>
      <c r="U276" s="37"/>
      <c r="V276" s="37">
        <v>2.2452999999999999</v>
      </c>
    </row>
    <row r="277" spans="1:22" x14ac:dyDescent="0.25">
      <c r="A277" s="23">
        <v>14</v>
      </c>
      <c r="C277">
        <v>27</v>
      </c>
      <c r="D277" t="s">
        <v>592</v>
      </c>
      <c r="E277" t="s">
        <v>593</v>
      </c>
      <c r="F277">
        <v>3</v>
      </c>
      <c r="G277">
        <v>3</v>
      </c>
      <c r="H277" t="s">
        <v>620</v>
      </c>
      <c r="I277" t="s">
        <v>621</v>
      </c>
      <c r="J277" s="23">
        <v>6</v>
      </c>
      <c r="K277" t="s">
        <v>75</v>
      </c>
      <c r="L277" s="23" t="s">
        <v>505</v>
      </c>
      <c r="M277" s="23">
        <f>$Q$216</f>
        <v>198.11129779999999</v>
      </c>
      <c r="N277" s="23">
        <v>7</v>
      </c>
      <c r="O277" s="23">
        <v>2</v>
      </c>
      <c r="P277" s="23">
        <v>7</v>
      </c>
      <c r="Q277" s="41">
        <f>(M277+N277*$N$2+(O277*$O$2)+P277*$P$2)</f>
        <v>219.35149399999997</v>
      </c>
      <c r="R277" s="41">
        <v>219.357</v>
      </c>
      <c r="T277" s="10">
        <f t="shared" si="39"/>
        <v>-2.5100635037976103E-3</v>
      </c>
      <c r="V277" s="23">
        <v>4.117</v>
      </c>
    </row>
    <row r="278" spans="1:22" s="1" customFormat="1" x14ac:dyDescent="0.25">
      <c r="A278" s="33">
        <v>14</v>
      </c>
      <c r="B278" s="1" t="s">
        <v>19</v>
      </c>
      <c r="C278" s="1">
        <v>28</v>
      </c>
      <c r="D278" s="1" t="s">
        <v>592</v>
      </c>
      <c r="E278" s="1" t="s">
        <v>593</v>
      </c>
      <c r="F278" s="1">
        <v>3</v>
      </c>
      <c r="G278" s="1">
        <v>3</v>
      </c>
      <c r="H278" s="1" t="s">
        <v>622</v>
      </c>
      <c r="I278" s="1" t="s">
        <v>623</v>
      </c>
      <c r="J278" s="33">
        <v>7</v>
      </c>
      <c r="K278" s="1" t="s">
        <v>19</v>
      </c>
      <c r="L278" s="33" t="s">
        <v>966</v>
      </c>
      <c r="M278" s="33">
        <f>$Q$16*7</f>
        <v>197.85288320000001</v>
      </c>
      <c r="N278" s="33">
        <v>10</v>
      </c>
      <c r="O278" s="33">
        <v>10</v>
      </c>
      <c r="P278" s="33">
        <v>11</v>
      </c>
      <c r="Q278" s="51">
        <f>(M278+N278*$N$2+(O278*$O$2)+P278*$P$2)</f>
        <v>235.93595500000001</v>
      </c>
      <c r="R278" s="51">
        <v>236.5368</v>
      </c>
      <c r="T278" s="11">
        <f t="shared" si="39"/>
        <v>-0.25401755667616732</v>
      </c>
      <c r="U278" s="33"/>
      <c r="V278" s="33" t="s">
        <v>25</v>
      </c>
    </row>
    <row r="279" spans="1:22" x14ac:dyDescent="0.25">
      <c r="A279" s="23">
        <v>14</v>
      </c>
      <c r="C279">
        <v>29</v>
      </c>
      <c r="D279" t="s">
        <v>592</v>
      </c>
      <c r="E279" t="s">
        <v>593</v>
      </c>
      <c r="F279">
        <v>3</v>
      </c>
      <c r="G279">
        <v>3</v>
      </c>
      <c r="H279" t="s">
        <v>624</v>
      </c>
      <c r="I279" t="s">
        <v>625</v>
      </c>
      <c r="J279" s="23">
        <v>7</v>
      </c>
      <c r="K279" t="s">
        <v>75</v>
      </c>
      <c r="L279" s="23" t="s">
        <v>622</v>
      </c>
      <c r="M279" s="23">
        <f>$Q$278</f>
        <v>235.93595500000001</v>
      </c>
      <c r="N279" s="23">
        <v>3</v>
      </c>
      <c r="O279" s="23">
        <v>0</v>
      </c>
      <c r="P279" s="23">
        <v>3</v>
      </c>
      <c r="Q279" s="41">
        <f>(M279+N279*$N$2+(O279*$O$2)+P279*$P$2)</f>
        <v>244.19093559999999</v>
      </c>
      <c r="R279" s="24">
        <v>245.01</v>
      </c>
      <c r="T279" s="10">
        <f t="shared" si="39"/>
        <v>-0.33429835516917761</v>
      </c>
      <c r="V279" s="23" t="s">
        <v>25</v>
      </c>
    </row>
    <row r="280" spans="1:22" x14ac:dyDescent="0.25">
      <c r="A280" s="23">
        <v>14</v>
      </c>
      <c r="C280">
        <v>30</v>
      </c>
      <c r="D280" t="s">
        <v>592</v>
      </c>
      <c r="E280" t="s">
        <v>593</v>
      </c>
      <c r="F280">
        <v>3</v>
      </c>
      <c r="G280">
        <v>3</v>
      </c>
      <c r="H280" t="s">
        <v>626</v>
      </c>
      <c r="I280" t="s">
        <v>627</v>
      </c>
      <c r="J280" s="23">
        <v>7</v>
      </c>
      <c r="K280" t="s">
        <v>75</v>
      </c>
      <c r="L280" s="23" t="s">
        <v>622</v>
      </c>
      <c r="M280" s="23">
        <f t="shared" ref="M280:M295" si="41">$Q$278</f>
        <v>235.93595500000001</v>
      </c>
      <c r="N280" s="23">
        <v>7</v>
      </c>
      <c r="O280" s="23">
        <v>0</v>
      </c>
      <c r="P280" s="23">
        <v>7</v>
      </c>
      <c r="Q280" s="41">
        <f>(M280+N280*$N$2+(O280*$O$2)+P280*$P$2)</f>
        <v>255.1975764</v>
      </c>
      <c r="R280" s="24">
        <v>255.62</v>
      </c>
      <c r="T280" s="10">
        <f t="shared" si="39"/>
        <v>-0.16525451842578903</v>
      </c>
      <c r="V280" s="23" t="s">
        <v>25</v>
      </c>
    </row>
    <row r="281" spans="1:22" x14ac:dyDescent="0.25">
      <c r="A281" s="23">
        <v>14</v>
      </c>
      <c r="C281">
        <v>31</v>
      </c>
      <c r="D281" t="s">
        <v>592</v>
      </c>
      <c r="E281" t="s">
        <v>593</v>
      </c>
      <c r="F281">
        <v>3</v>
      </c>
      <c r="G281">
        <v>3</v>
      </c>
      <c r="H281" t="s">
        <v>628</v>
      </c>
      <c r="I281" t="s">
        <v>629</v>
      </c>
      <c r="J281" s="23">
        <v>7</v>
      </c>
      <c r="K281" t="s">
        <v>75</v>
      </c>
      <c r="L281" s="23" t="s">
        <v>622</v>
      </c>
      <c r="M281" s="23">
        <f t="shared" si="41"/>
        <v>235.93595500000001</v>
      </c>
      <c r="N281" s="23">
        <v>10</v>
      </c>
      <c r="O281" s="23">
        <v>0</v>
      </c>
      <c r="P281" s="23">
        <v>10</v>
      </c>
      <c r="Q281" s="41">
        <f>(M281+N281*$N$2+(O281*$O$2)+P281*$P$2)</f>
        <v>263.45255700000001</v>
      </c>
      <c r="R281" s="24">
        <v>262.20999999999998</v>
      </c>
      <c r="T281" s="10">
        <f t="shared" si="39"/>
        <v>0.47387857061135485</v>
      </c>
      <c r="V281" s="23">
        <v>9429.6</v>
      </c>
    </row>
    <row r="282" spans="1:22" x14ac:dyDescent="0.25">
      <c r="A282" s="23">
        <v>14</v>
      </c>
      <c r="C282">
        <v>32</v>
      </c>
      <c r="D282" t="s">
        <v>592</v>
      </c>
      <c r="E282" t="s">
        <v>593</v>
      </c>
      <c r="F282">
        <v>3</v>
      </c>
      <c r="G282">
        <v>3</v>
      </c>
      <c r="H282" t="s">
        <v>630</v>
      </c>
      <c r="I282" t="s">
        <v>631</v>
      </c>
      <c r="J282" s="23">
        <v>7</v>
      </c>
      <c r="K282" t="s">
        <v>75</v>
      </c>
      <c r="L282" s="23" t="s">
        <v>622</v>
      </c>
      <c r="M282" s="23">
        <f t="shared" si="41"/>
        <v>235.93595500000001</v>
      </c>
      <c r="N282" s="23">
        <v>13</v>
      </c>
      <c r="O282" s="23">
        <v>0</v>
      </c>
      <c r="P282" s="23">
        <v>13</v>
      </c>
      <c r="Q282" s="41">
        <f>(M282+N282*$N$2+(O282*$O$2)+P282*$P$2)</f>
        <v>271.70753760000002</v>
      </c>
      <c r="R282" s="24">
        <v>271.41000000000003</v>
      </c>
      <c r="T282" s="10">
        <f t="shared" si="39"/>
        <v>0.10962661655797437</v>
      </c>
      <c r="V282" s="23">
        <v>4950000000</v>
      </c>
    </row>
    <row r="283" spans="1:22" x14ac:dyDescent="0.25">
      <c r="A283" s="23">
        <v>14</v>
      </c>
      <c r="C283">
        <v>33</v>
      </c>
      <c r="D283" t="s">
        <v>592</v>
      </c>
      <c r="E283" t="s">
        <v>593</v>
      </c>
      <c r="F283">
        <v>3</v>
      </c>
      <c r="G283">
        <v>3</v>
      </c>
      <c r="H283" t="s">
        <v>632</v>
      </c>
      <c r="I283" t="s">
        <v>633</v>
      </c>
      <c r="J283" s="23">
        <v>7</v>
      </c>
      <c r="K283" t="s">
        <v>75</v>
      </c>
      <c r="L283" s="23" t="s">
        <v>622</v>
      </c>
      <c r="M283" s="23">
        <f t="shared" si="41"/>
        <v>235.93595500000001</v>
      </c>
      <c r="N283" s="23">
        <v>14</v>
      </c>
      <c r="O283" s="23">
        <v>0</v>
      </c>
      <c r="P283" s="23">
        <v>14</v>
      </c>
      <c r="Q283" s="41">
        <f>(M283+N283*$N$2+(O283*$O$2)+P283*$P$2)</f>
        <v>274.45919779999997</v>
      </c>
      <c r="R283" s="24">
        <v>275.89299999999997</v>
      </c>
      <c r="T283" s="10">
        <f t="shared" si="39"/>
        <v>-0.51969502669513268</v>
      </c>
      <c r="V283" s="23">
        <v>6.18</v>
      </c>
    </row>
    <row r="284" spans="1:22" x14ac:dyDescent="0.25">
      <c r="A284" s="23">
        <v>14</v>
      </c>
      <c r="C284">
        <v>34</v>
      </c>
      <c r="D284" t="s">
        <v>592</v>
      </c>
      <c r="E284" t="s">
        <v>593</v>
      </c>
      <c r="F284">
        <v>3</v>
      </c>
      <c r="G284">
        <v>3</v>
      </c>
      <c r="H284" t="s">
        <v>634</v>
      </c>
      <c r="I284" t="s">
        <v>635</v>
      </c>
      <c r="J284" s="23">
        <v>7</v>
      </c>
      <c r="K284" t="s">
        <v>75</v>
      </c>
      <c r="L284" s="23" t="s">
        <v>622</v>
      </c>
      <c r="M284" s="23">
        <f t="shared" si="41"/>
        <v>235.93595500000001</v>
      </c>
      <c r="N284" s="23">
        <v>17</v>
      </c>
      <c r="O284" s="23">
        <v>0</v>
      </c>
      <c r="P284" s="23">
        <v>17</v>
      </c>
      <c r="Q284" s="41">
        <f>(M284+N284*$N$2+(O284*$O$2)+P284*$P$2)</f>
        <v>282.71417840000004</v>
      </c>
      <c r="R284" s="24">
        <v>283.42</v>
      </c>
      <c r="T284" s="10">
        <f t="shared" si="39"/>
        <v>-0.2490373297579489</v>
      </c>
      <c r="V284" s="23">
        <v>2.77</v>
      </c>
    </row>
    <row r="285" spans="1:22" x14ac:dyDescent="0.25">
      <c r="A285" s="23">
        <v>14</v>
      </c>
      <c r="C285">
        <v>35</v>
      </c>
      <c r="D285" t="s">
        <v>592</v>
      </c>
      <c r="E285" t="s">
        <v>593</v>
      </c>
      <c r="F285">
        <v>3</v>
      </c>
      <c r="G285">
        <v>3</v>
      </c>
      <c r="H285" t="s">
        <v>636</v>
      </c>
      <c r="I285" t="s">
        <v>637</v>
      </c>
      <c r="J285" s="23">
        <v>7</v>
      </c>
      <c r="K285" t="s">
        <v>75</v>
      </c>
      <c r="L285" s="23" t="s">
        <v>622</v>
      </c>
      <c r="M285" s="23">
        <f t="shared" si="41"/>
        <v>235.93595500000001</v>
      </c>
      <c r="N285" s="23">
        <v>18</v>
      </c>
      <c r="O285" s="23">
        <v>0</v>
      </c>
      <c r="P285" s="23">
        <v>18</v>
      </c>
      <c r="Q285" s="41">
        <f>(M285+N285*$N$2+(O285*$O$2)+P285*$P$2)</f>
        <v>285.46583859999998</v>
      </c>
      <c r="R285" s="24">
        <v>285.90300000000002</v>
      </c>
      <c r="T285" s="10">
        <f t="shared" si="39"/>
        <v>-0.15290549591995758</v>
      </c>
      <c r="V285" s="23">
        <v>0.78</v>
      </c>
    </row>
    <row r="286" spans="1:22" x14ac:dyDescent="0.25">
      <c r="A286" s="23">
        <v>14</v>
      </c>
      <c r="C286">
        <v>36</v>
      </c>
      <c r="D286" t="s">
        <v>592</v>
      </c>
      <c r="E286" t="s">
        <v>593</v>
      </c>
      <c r="F286">
        <v>3</v>
      </c>
      <c r="G286">
        <v>3</v>
      </c>
      <c r="H286" t="s">
        <v>638</v>
      </c>
      <c r="I286" t="s">
        <v>639</v>
      </c>
      <c r="J286" s="23">
        <v>7</v>
      </c>
      <c r="K286" t="s">
        <v>75</v>
      </c>
      <c r="L286" s="23" t="s">
        <v>622</v>
      </c>
      <c r="M286" s="23">
        <f t="shared" si="41"/>
        <v>235.93595500000001</v>
      </c>
      <c r="N286" s="23">
        <v>20</v>
      </c>
      <c r="O286" s="23">
        <v>0</v>
      </c>
      <c r="P286" s="23">
        <v>20</v>
      </c>
      <c r="Q286" s="41">
        <f>(M286+N286*$N$2+(O286*$O$2)+P286*$P$2)</f>
        <v>290.96915900000005</v>
      </c>
      <c r="R286" s="24">
        <v>292.10000000000002</v>
      </c>
      <c r="T286" s="10">
        <f t="shared" si="39"/>
        <v>-0.38714173228345611</v>
      </c>
      <c r="V286" s="23">
        <v>0.503</v>
      </c>
    </row>
    <row r="287" spans="1:22" x14ac:dyDescent="0.25">
      <c r="A287" s="23">
        <v>14</v>
      </c>
      <c r="C287">
        <v>37</v>
      </c>
      <c r="D287" t="s">
        <v>592</v>
      </c>
      <c r="E287" t="s">
        <v>593</v>
      </c>
      <c r="F287">
        <v>3</v>
      </c>
      <c r="G287">
        <v>3</v>
      </c>
      <c r="H287" t="s">
        <v>543</v>
      </c>
      <c r="I287" t="s">
        <v>640</v>
      </c>
      <c r="J287" s="23">
        <v>7</v>
      </c>
      <c r="K287" t="s">
        <v>75</v>
      </c>
      <c r="L287" s="23" t="s">
        <v>622</v>
      </c>
      <c r="M287" s="23">
        <f t="shared" si="41"/>
        <v>235.93595500000001</v>
      </c>
      <c r="N287" s="23">
        <v>21</v>
      </c>
      <c r="O287" s="23">
        <v>0</v>
      </c>
      <c r="P287" s="23">
        <v>21</v>
      </c>
      <c r="Q287" s="41">
        <f>(M287+N287*$N$2+(O287*$O$2)+P287*$P$2)</f>
        <v>293.72081919999999</v>
      </c>
      <c r="R287" s="24">
        <v>294.25</v>
      </c>
      <c r="T287" s="10">
        <f t="shared" si="39"/>
        <v>-0.17984054375531214</v>
      </c>
      <c r="V287" s="23">
        <v>0.14099999999999999</v>
      </c>
    </row>
    <row r="288" spans="1:22" x14ac:dyDescent="0.25">
      <c r="A288" s="23">
        <v>14</v>
      </c>
      <c r="C288">
        <v>38</v>
      </c>
      <c r="D288" t="s">
        <v>592</v>
      </c>
      <c r="E288" t="s">
        <v>593</v>
      </c>
      <c r="F288">
        <v>3</v>
      </c>
      <c r="G288">
        <v>3</v>
      </c>
      <c r="H288" t="s">
        <v>641</v>
      </c>
      <c r="I288" t="s">
        <v>642</v>
      </c>
      <c r="J288" s="23">
        <v>7</v>
      </c>
      <c r="K288" t="s">
        <v>75</v>
      </c>
      <c r="L288" s="23" t="s">
        <v>622</v>
      </c>
      <c r="M288" s="23">
        <f t="shared" si="41"/>
        <v>235.93595500000001</v>
      </c>
      <c r="N288" s="23">
        <v>23</v>
      </c>
      <c r="O288" s="23">
        <v>0</v>
      </c>
      <c r="P288" s="23">
        <v>23</v>
      </c>
      <c r="Q288" s="41">
        <f>(M288+N288*$N$2+(O288*$O$2)+P288*$P$2)</f>
        <v>299.2241396</v>
      </c>
      <c r="R288" s="24">
        <v>299.82440000000003</v>
      </c>
      <c r="T288" s="10">
        <f t="shared" si="39"/>
        <v>-0.20020398606651915</v>
      </c>
      <c r="V288" s="23">
        <v>6.3E-2</v>
      </c>
    </row>
    <row r="289" spans="1:22" x14ac:dyDescent="0.25">
      <c r="A289" s="23">
        <v>14</v>
      </c>
      <c r="C289">
        <v>39</v>
      </c>
      <c r="D289" t="s">
        <v>592</v>
      </c>
      <c r="E289" t="s">
        <v>593</v>
      </c>
      <c r="F289">
        <v>3</v>
      </c>
      <c r="G289">
        <v>3</v>
      </c>
      <c r="H289" t="s">
        <v>643</v>
      </c>
      <c r="I289" t="s">
        <v>644</v>
      </c>
      <c r="J289" s="23">
        <v>7</v>
      </c>
      <c r="K289" t="s">
        <v>75</v>
      </c>
      <c r="L289" s="23" t="s">
        <v>622</v>
      </c>
      <c r="M289" s="23">
        <f t="shared" si="41"/>
        <v>235.93595500000001</v>
      </c>
      <c r="N289" s="23">
        <v>24</v>
      </c>
      <c r="O289" s="23">
        <v>0</v>
      </c>
      <c r="P289" s="23">
        <v>24</v>
      </c>
      <c r="Q289" s="41">
        <f>(M289+N289*$N$2+(O289*$O$2)+P289*$P$2)</f>
        <v>301.9757998</v>
      </c>
      <c r="R289" s="24">
        <v>301.86</v>
      </c>
      <c r="T289" s="10">
        <f t="shared" si="39"/>
        <v>3.8362088385341116E-2</v>
      </c>
      <c r="V289" s="23">
        <v>4.1200000000000001E-2</v>
      </c>
    </row>
    <row r="290" spans="1:22" x14ac:dyDescent="0.25">
      <c r="A290" s="23">
        <v>14</v>
      </c>
      <c r="C290">
        <v>40</v>
      </c>
      <c r="D290" t="s">
        <v>592</v>
      </c>
      <c r="E290" t="s">
        <v>593</v>
      </c>
      <c r="F290">
        <v>3</v>
      </c>
      <c r="G290">
        <v>3</v>
      </c>
      <c r="H290" t="s">
        <v>645</v>
      </c>
      <c r="I290" t="s">
        <v>646</v>
      </c>
      <c r="J290" s="23">
        <v>7</v>
      </c>
      <c r="K290" t="s">
        <v>75</v>
      </c>
      <c r="L290" s="23" t="s">
        <v>622</v>
      </c>
      <c r="M290" s="23">
        <f t="shared" si="41"/>
        <v>235.93595500000001</v>
      </c>
      <c r="N290" s="23">
        <v>25</v>
      </c>
      <c r="O290" s="23">
        <v>0</v>
      </c>
      <c r="P290" s="23">
        <v>25</v>
      </c>
      <c r="Q290" s="41">
        <f>(M290+N290*$N$2+(O290*$O$2)+P290*$P$2)</f>
        <v>304.72746000000001</v>
      </c>
      <c r="R290" s="24">
        <v>306.24</v>
      </c>
      <c r="T290" s="10">
        <f t="shared" si="39"/>
        <v>-0.49390673981191263</v>
      </c>
      <c r="V290" s="23">
        <v>3.1199999999999999E-2</v>
      </c>
    </row>
    <row r="291" spans="1:22" x14ac:dyDescent="0.25">
      <c r="A291" s="23">
        <v>14</v>
      </c>
      <c r="C291">
        <v>41</v>
      </c>
      <c r="D291" t="s">
        <v>592</v>
      </c>
      <c r="E291" t="s">
        <v>593</v>
      </c>
      <c r="F291">
        <v>3</v>
      </c>
      <c r="G291">
        <v>3</v>
      </c>
      <c r="H291" t="s">
        <v>647</v>
      </c>
      <c r="I291" t="s">
        <v>648</v>
      </c>
      <c r="J291" s="23">
        <v>7</v>
      </c>
      <c r="K291" t="s">
        <v>75</v>
      </c>
      <c r="L291" s="23" t="s">
        <v>622</v>
      </c>
      <c r="M291" s="23">
        <f t="shared" si="41"/>
        <v>235.93595500000001</v>
      </c>
      <c r="N291" s="23">
        <v>26</v>
      </c>
      <c r="O291" s="23">
        <v>0</v>
      </c>
      <c r="P291" s="23">
        <v>26</v>
      </c>
      <c r="Q291" s="41">
        <f>(M291+N291*$N$2+(O291*$O$2)+P291*$P$2)</f>
        <v>307.47912020000001</v>
      </c>
      <c r="R291" s="24">
        <v>308.14</v>
      </c>
      <c r="S291">
        <v>326.60000000000002</v>
      </c>
      <c r="T291" s="10">
        <f t="shared" si="39"/>
        <v>-0.21447387551112324</v>
      </c>
      <c r="V291" s="23">
        <v>0.02</v>
      </c>
    </row>
    <row r="292" spans="1:22" x14ac:dyDescent="0.25">
      <c r="A292" s="23">
        <v>14</v>
      </c>
      <c r="C292">
        <v>42</v>
      </c>
      <c r="D292" t="s">
        <v>592</v>
      </c>
      <c r="E292" t="s">
        <v>593</v>
      </c>
      <c r="F292">
        <v>3</v>
      </c>
      <c r="G292">
        <v>3</v>
      </c>
      <c r="H292" t="s">
        <v>649</v>
      </c>
      <c r="I292" t="s">
        <v>650</v>
      </c>
      <c r="J292" s="23">
        <v>7</v>
      </c>
      <c r="K292" s="1" t="s">
        <v>98</v>
      </c>
      <c r="L292" s="23" t="s">
        <v>622</v>
      </c>
      <c r="M292" s="23">
        <f t="shared" si="41"/>
        <v>235.93595500000001</v>
      </c>
      <c r="N292" s="23">
        <v>27</v>
      </c>
      <c r="O292" s="23">
        <v>0</v>
      </c>
      <c r="P292" s="23">
        <v>27</v>
      </c>
      <c r="Q292" s="41">
        <f>(M292+N292*$N$2+(O292*$O$2)+P292*$P$2)</f>
        <v>310.23078040000001</v>
      </c>
      <c r="R292" s="41">
        <v>311.22000000000003</v>
      </c>
      <c r="T292" s="10">
        <f t="shared" si="39"/>
        <v>-0.31785219458904074</v>
      </c>
      <c r="V292" s="23">
        <v>1.55E-2</v>
      </c>
    </row>
    <row r="293" spans="1:22" x14ac:dyDescent="0.25">
      <c r="A293" s="23">
        <v>14</v>
      </c>
      <c r="C293">
        <v>43</v>
      </c>
      <c r="D293" t="s">
        <v>592</v>
      </c>
      <c r="E293" t="s">
        <v>593</v>
      </c>
      <c r="F293">
        <v>3</v>
      </c>
      <c r="G293">
        <v>3</v>
      </c>
      <c r="H293" t="s">
        <v>651</v>
      </c>
      <c r="I293" t="s">
        <v>652</v>
      </c>
      <c r="J293" s="23">
        <v>7</v>
      </c>
      <c r="K293" t="s">
        <v>75</v>
      </c>
      <c r="L293" s="23" t="s">
        <v>622</v>
      </c>
      <c r="M293" s="23">
        <f t="shared" si="41"/>
        <v>235.93595500000001</v>
      </c>
      <c r="N293" s="23">
        <v>27</v>
      </c>
      <c r="O293" s="23">
        <v>0</v>
      </c>
      <c r="P293" s="23">
        <v>28</v>
      </c>
      <c r="Q293" s="41">
        <f>(M293+N293*$N$2+(O293*$O$2)+P293*$P$2)</f>
        <v>310.9043762</v>
      </c>
      <c r="R293" s="41">
        <v>311.79300000000001</v>
      </c>
      <c r="T293" s="10">
        <f t="shared" si="39"/>
        <v>-0.28500440997713383</v>
      </c>
      <c r="V293" s="23">
        <v>1.2999999999999999E-2</v>
      </c>
    </row>
    <row r="294" spans="1:22" x14ac:dyDescent="0.25">
      <c r="A294" s="23">
        <v>14</v>
      </c>
      <c r="C294">
        <v>44</v>
      </c>
      <c r="D294" t="s">
        <v>592</v>
      </c>
      <c r="E294" t="s">
        <v>593</v>
      </c>
      <c r="F294">
        <v>3</v>
      </c>
      <c r="G294">
        <v>3</v>
      </c>
      <c r="H294" t="s">
        <v>653</v>
      </c>
      <c r="I294" t="s">
        <v>654</v>
      </c>
      <c r="J294" s="23">
        <v>7</v>
      </c>
      <c r="K294" t="s">
        <v>72</v>
      </c>
      <c r="L294" s="23" t="s">
        <v>622</v>
      </c>
      <c r="M294" s="23">
        <f t="shared" si="41"/>
        <v>235.93595500000001</v>
      </c>
      <c r="N294" s="23">
        <v>27</v>
      </c>
      <c r="O294" s="23">
        <v>0</v>
      </c>
      <c r="P294" s="23">
        <v>29</v>
      </c>
      <c r="Q294" s="41">
        <f>(M294+N294*$N$2+(O294*$O$2)+P294*$P$2)</f>
        <v>311.57797200000005</v>
      </c>
      <c r="R294" s="24">
        <v>313.33999999999997</v>
      </c>
      <c r="T294" s="10">
        <f t="shared" si="39"/>
        <v>-0.56233739707663555</v>
      </c>
      <c r="V294" s="23">
        <v>4.0000000000000001E-3</v>
      </c>
    </row>
    <row r="295" spans="1:22" x14ac:dyDescent="0.25">
      <c r="A295" s="23">
        <v>14</v>
      </c>
      <c r="C295">
        <v>45</v>
      </c>
      <c r="D295" t="s">
        <v>592</v>
      </c>
      <c r="E295" t="s">
        <v>593</v>
      </c>
      <c r="F295">
        <v>3</v>
      </c>
      <c r="G295">
        <v>3</v>
      </c>
      <c r="H295" t="s">
        <v>655</v>
      </c>
      <c r="I295" t="s">
        <v>656</v>
      </c>
      <c r="J295" s="23">
        <v>7</v>
      </c>
      <c r="K295" t="s">
        <v>72</v>
      </c>
      <c r="L295" s="23" t="s">
        <v>622</v>
      </c>
      <c r="M295" s="23">
        <f t="shared" si="41"/>
        <v>235.93595500000001</v>
      </c>
      <c r="N295" s="23">
        <v>27</v>
      </c>
      <c r="O295" s="23">
        <v>0</v>
      </c>
      <c r="P295" s="23">
        <v>30</v>
      </c>
      <c r="Q295" s="41">
        <f>(M295+N295*$N$2+(O295*$O$2)+P295*$P$2)</f>
        <v>312.25156780000003</v>
      </c>
      <c r="R295" s="41">
        <v>315.18</v>
      </c>
      <c r="T295" s="10">
        <f t="shared" si="39"/>
        <v>-0.92913008439621003</v>
      </c>
    </row>
    <row r="296" spans="1:22" x14ac:dyDescent="0.25">
      <c r="A296" s="23">
        <v>14</v>
      </c>
      <c r="C296">
        <v>46</v>
      </c>
      <c r="D296" t="s">
        <v>592</v>
      </c>
      <c r="E296" t="s">
        <v>593</v>
      </c>
      <c r="F296">
        <v>3</v>
      </c>
      <c r="G296">
        <v>3</v>
      </c>
      <c r="H296" t="s">
        <v>657</v>
      </c>
      <c r="I296" t="s">
        <v>658</v>
      </c>
      <c r="J296" s="23">
        <v>7</v>
      </c>
    </row>
    <row r="297" spans="1:22" x14ac:dyDescent="0.25">
      <c r="A297" s="23">
        <v>15</v>
      </c>
      <c r="C297">
        <v>15</v>
      </c>
      <c r="D297" t="s">
        <v>659</v>
      </c>
      <c r="E297" t="s">
        <v>660</v>
      </c>
      <c r="F297">
        <v>3</v>
      </c>
      <c r="G297">
        <v>2</v>
      </c>
      <c r="H297" t="s">
        <v>661</v>
      </c>
      <c r="I297" t="s">
        <v>662</v>
      </c>
      <c r="J297" s="23">
        <v>0</v>
      </c>
      <c r="K297" t="s">
        <v>58</v>
      </c>
      <c r="L297" s="23" t="s">
        <v>21</v>
      </c>
    </row>
    <row r="298" spans="1:22" x14ac:dyDescent="0.25">
      <c r="A298" s="23">
        <v>15</v>
      </c>
      <c r="C298">
        <v>16</v>
      </c>
      <c r="D298" t="s">
        <v>659</v>
      </c>
      <c r="E298" t="s">
        <v>660</v>
      </c>
      <c r="F298">
        <v>3</v>
      </c>
      <c r="G298">
        <v>2</v>
      </c>
      <c r="H298" t="s">
        <v>663</v>
      </c>
      <c r="I298" t="s">
        <v>664</v>
      </c>
      <c r="J298" s="23">
        <v>0</v>
      </c>
      <c r="K298" t="s">
        <v>58</v>
      </c>
      <c r="L298" s="23" t="s">
        <v>34</v>
      </c>
    </row>
    <row r="299" spans="1:22" x14ac:dyDescent="0.25">
      <c r="A299" s="23">
        <v>15</v>
      </c>
      <c r="C299">
        <v>17</v>
      </c>
      <c r="D299" t="s">
        <v>659</v>
      </c>
      <c r="E299" t="s">
        <v>660</v>
      </c>
      <c r="F299">
        <v>3</v>
      </c>
      <c r="G299">
        <v>2</v>
      </c>
      <c r="H299" t="s">
        <v>665</v>
      </c>
      <c r="I299" t="s">
        <v>666</v>
      </c>
      <c r="J299" s="23">
        <v>1</v>
      </c>
      <c r="K299" t="s">
        <v>58</v>
      </c>
      <c r="L299" s="23" t="s">
        <v>65</v>
      </c>
    </row>
    <row r="300" spans="1:22" x14ac:dyDescent="0.25">
      <c r="A300" s="23">
        <v>15</v>
      </c>
      <c r="C300">
        <v>18</v>
      </c>
      <c r="D300" t="s">
        <v>659</v>
      </c>
      <c r="E300" t="s">
        <v>660</v>
      </c>
      <c r="F300">
        <v>3</v>
      </c>
      <c r="G300">
        <v>2</v>
      </c>
      <c r="H300" t="s">
        <v>667</v>
      </c>
      <c r="I300" t="s">
        <v>668</v>
      </c>
      <c r="J300" s="23">
        <v>1</v>
      </c>
      <c r="K300" t="s">
        <v>58</v>
      </c>
    </row>
    <row r="301" spans="1:22" ht="14.25" customHeight="1" x14ac:dyDescent="0.25">
      <c r="A301" s="23">
        <v>15</v>
      </c>
      <c r="C301">
        <v>19</v>
      </c>
      <c r="D301" t="s">
        <v>659</v>
      </c>
      <c r="E301" t="s">
        <v>660</v>
      </c>
      <c r="F301">
        <v>3</v>
      </c>
      <c r="G301">
        <v>2</v>
      </c>
      <c r="H301" t="s">
        <v>669</v>
      </c>
      <c r="I301" t="s">
        <v>670</v>
      </c>
      <c r="J301" s="23">
        <v>2</v>
      </c>
      <c r="K301" t="s">
        <v>58</v>
      </c>
    </row>
    <row r="302" spans="1:22" s="21" customFormat="1" x14ac:dyDescent="0.25">
      <c r="A302" s="38">
        <v>15</v>
      </c>
      <c r="C302" s="21">
        <v>20</v>
      </c>
      <c r="D302" s="21" t="s">
        <v>659</v>
      </c>
      <c r="E302" s="21" t="s">
        <v>660</v>
      </c>
      <c r="F302" s="21">
        <v>3</v>
      </c>
      <c r="G302" s="21">
        <v>2</v>
      </c>
      <c r="H302" s="21" t="s">
        <v>671</v>
      </c>
      <c r="I302" s="21" t="s">
        <v>672</v>
      </c>
      <c r="J302" s="38">
        <v>2</v>
      </c>
      <c r="K302" s="21" t="s">
        <v>58</v>
      </c>
      <c r="L302" s="38"/>
      <c r="M302" s="38"/>
      <c r="N302" s="38"/>
      <c r="O302" s="38"/>
      <c r="P302" s="38"/>
      <c r="Q302" s="38"/>
      <c r="R302" s="38"/>
      <c r="U302" s="38"/>
      <c r="V302" s="38"/>
    </row>
    <row r="303" spans="1:22" x14ac:dyDescent="0.25">
      <c r="A303" s="23">
        <v>15</v>
      </c>
      <c r="C303">
        <v>21</v>
      </c>
      <c r="D303" t="s">
        <v>659</v>
      </c>
      <c r="E303" t="s">
        <v>660</v>
      </c>
      <c r="F303">
        <v>3</v>
      </c>
      <c r="G303">
        <v>2</v>
      </c>
      <c r="H303" t="s">
        <v>673</v>
      </c>
      <c r="I303" t="s">
        <v>674</v>
      </c>
      <c r="J303" s="23">
        <v>3</v>
      </c>
      <c r="K303" t="s">
        <v>58</v>
      </c>
    </row>
    <row r="304" spans="1:22" x14ac:dyDescent="0.25">
      <c r="A304" s="23">
        <v>15</v>
      </c>
      <c r="C304">
        <v>22</v>
      </c>
      <c r="D304" t="s">
        <v>659</v>
      </c>
      <c r="E304" t="s">
        <v>660</v>
      </c>
      <c r="F304">
        <v>3</v>
      </c>
      <c r="G304">
        <v>3</v>
      </c>
      <c r="H304" t="s">
        <v>675</v>
      </c>
      <c r="I304" t="s">
        <v>676</v>
      </c>
      <c r="J304" s="23">
        <v>3</v>
      </c>
      <c r="K304" t="s">
        <v>58</v>
      </c>
    </row>
    <row r="305" spans="1:22" x14ac:dyDescent="0.25">
      <c r="A305" s="23">
        <v>15</v>
      </c>
      <c r="C305">
        <v>23</v>
      </c>
      <c r="D305" t="s">
        <v>659</v>
      </c>
      <c r="E305" t="s">
        <v>660</v>
      </c>
      <c r="F305">
        <v>3</v>
      </c>
      <c r="G305">
        <v>3</v>
      </c>
      <c r="H305" t="s">
        <v>677</v>
      </c>
      <c r="I305" t="s">
        <v>678</v>
      </c>
      <c r="J305" s="23">
        <v>4</v>
      </c>
      <c r="K305" t="s">
        <v>58</v>
      </c>
      <c r="R305" s="41"/>
    </row>
    <row r="306" spans="1:22" x14ac:dyDescent="0.25">
      <c r="A306" s="23">
        <v>15</v>
      </c>
      <c r="C306">
        <v>24</v>
      </c>
      <c r="D306" t="s">
        <v>659</v>
      </c>
      <c r="E306" t="s">
        <v>660</v>
      </c>
      <c r="F306">
        <v>3</v>
      </c>
      <c r="G306">
        <v>3</v>
      </c>
      <c r="H306" t="s">
        <v>679</v>
      </c>
      <c r="I306" t="s">
        <v>680</v>
      </c>
      <c r="J306" s="23">
        <v>4</v>
      </c>
      <c r="K306" t="s">
        <v>90</v>
      </c>
      <c r="L306" s="23" t="s">
        <v>276</v>
      </c>
      <c r="M306" s="23">
        <f t="shared" ref="M306" si="42">$Q$115</f>
        <v>128.02258079999999</v>
      </c>
      <c r="N306" s="23">
        <v>7</v>
      </c>
      <c r="O306" s="23">
        <v>12</v>
      </c>
      <c r="P306" s="23">
        <v>7</v>
      </c>
      <c r="Q306" s="41">
        <f>(M306+N306*$N$2+(O306*$O$2)+P306*$P$2)</f>
        <v>159.15565099999998</v>
      </c>
      <c r="R306" s="56">
        <v>158.54</v>
      </c>
      <c r="T306" s="10">
        <f t="shared" ref="T306:T329" si="43">(Q306-R306)/R306*100</f>
        <v>0.38832534376181754</v>
      </c>
      <c r="V306" s="23">
        <v>0.08</v>
      </c>
    </row>
    <row r="307" spans="1:22" x14ac:dyDescent="0.25">
      <c r="A307" s="23">
        <v>15</v>
      </c>
      <c r="C307">
        <v>25</v>
      </c>
      <c r="D307" t="s">
        <v>659</v>
      </c>
      <c r="E307" t="s">
        <v>660</v>
      </c>
      <c r="F307">
        <v>3</v>
      </c>
      <c r="G307">
        <v>3</v>
      </c>
      <c r="H307" t="s">
        <v>681</v>
      </c>
      <c r="I307" t="s">
        <v>682</v>
      </c>
      <c r="J307" s="23">
        <v>5</v>
      </c>
      <c r="K307" t="s">
        <v>75</v>
      </c>
      <c r="L307" s="23" t="s">
        <v>374</v>
      </c>
      <c r="M307" s="23">
        <f t="shared" ref="M307:M308" si="44">$Q$159</f>
        <v>160.02822599999999</v>
      </c>
      <c r="N307" s="23">
        <v>0</v>
      </c>
      <c r="O307" s="23">
        <v>14</v>
      </c>
      <c r="P307" s="23">
        <v>0</v>
      </c>
      <c r="Q307" s="41">
        <f>(M307+N307*$N$2+(O307*$O$2)+P307*$P$2)</f>
        <v>173.8782496</v>
      </c>
      <c r="R307" s="56">
        <v>171.17599999999999</v>
      </c>
      <c r="T307" s="10">
        <f t="shared" si="43"/>
        <v>1.578638126840221</v>
      </c>
      <c r="V307" s="23">
        <v>0.44</v>
      </c>
    </row>
    <row r="308" spans="1:22" x14ac:dyDescent="0.25">
      <c r="A308" s="23">
        <v>15</v>
      </c>
      <c r="C308">
        <v>26</v>
      </c>
      <c r="D308" t="s">
        <v>659</v>
      </c>
      <c r="E308" t="s">
        <v>660</v>
      </c>
      <c r="F308">
        <v>3</v>
      </c>
      <c r="G308">
        <v>3</v>
      </c>
      <c r="H308" t="s">
        <v>683</v>
      </c>
      <c r="I308" t="s">
        <v>684</v>
      </c>
      <c r="J308" s="23">
        <v>5</v>
      </c>
      <c r="K308" t="s">
        <v>75</v>
      </c>
      <c r="L308" s="23" t="s">
        <v>374</v>
      </c>
      <c r="M308" s="23">
        <f t="shared" si="44"/>
        <v>160.02822599999999</v>
      </c>
      <c r="N308" s="23">
        <v>5</v>
      </c>
      <c r="O308" s="23">
        <v>14</v>
      </c>
      <c r="P308" s="23">
        <v>5</v>
      </c>
      <c r="Q308" s="41">
        <f>(M308+N308*$N$2+(O308*$O$2)+P308*$P$2)</f>
        <v>187.63655059999996</v>
      </c>
      <c r="R308" s="56">
        <v>187.14604</v>
      </c>
      <c r="T308" s="10">
        <f t="shared" si="43"/>
        <v>0.26210044305504132</v>
      </c>
      <c r="V308" s="23">
        <v>0.02</v>
      </c>
    </row>
    <row r="309" spans="1:22" x14ac:dyDescent="0.25">
      <c r="A309" s="23">
        <v>15</v>
      </c>
      <c r="C309">
        <v>27</v>
      </c>
      <c r="D309" t="s">
        <v>659</v>
      </c>
      <c r="E309" t="s">
        <v>660</v>
      </c>
      <c r="F309">
        <v>3</v>
      </c>
      <c r="G309">
        <v>3</v>
      </c>
      <c r="H309" t="s">
        <v>685</v>
      </c>
      <c r="I309" t="s">
        <v>686</v>
      </c>
      <c r="J309" s="23">
        <v>6</v>
      </c>
      <c r="K309" t="s">
        <v>75</v>
      </c>
      <c r="L309" s="23" t="s">
        <v>505</v>
      </c>
      <c r="M309" s="23">
        <f>$Q$216</f>
        <v>198.11129779999999</v>
      </c>
      <c r="N309" s="23">
        <v>1</v>
      </c>
      <c r="O309" s="23">
        <v>4</v>
      </c>
      <c r="P309" s="23">
        <v>2</v>
      </c>
      <c r="Q309" s="41">
        <f>(M309+N309*$N$2+(O309*$O$2)+P309*$P$2)</f>
        <v>205.49370339999999</v>
      </c>
      <c r="R309" s="56">
        <v>206.85</v>
      </c>
      <c r="T309" s="10">
        <f t="shared" si="43"/>
        <v>-0.65569088711627144</v>
      </c>
      <c r="V309" s="23">
        <v>0.26</v>
      </c>
    </row>
    <row r="310" spans="1:22" x14ac:dyDescent="0.25">
      <c r="A310" s="23">
        <v>15</v>
      </c>
      <c r="C310">
        <v>28</v>
      </c>
      <c r="D310" t="s">
        <v>659</v>
      </c>
      <c r="E310" t="s">
        <v>660</v>
      </c>
      <c r="F310">
        <v>3</v>
      </c>
      <c r="G310">
        <v>3</v>
      </c>
      <c r="H310" t="s">
        <v>687</v>
      </c>
      <c r="I310" t="s">
        <v>688</v>
      </c>
      <c r="J310" s="23">
        <v>6</v>
      </c>
      <c r="K310" t="s">
        <v>75</v>
      </c>
      <c r="L310" s="23" t="s">
        <v>505</v>
      </c>
      <c r="M310" s="23">
        <f>$Q$216</f>
        <v>198.11129779999999</v>
      </c>
      <c r="N310" s="23">
        <v>2</v>
      </c>
      <c r="O310" s="23">
        <v>4</v>
      </c>
      <c r="P310" s="23">
        <v>3</v>
      </c>
      <c r="Q310" s="41">
        <f>(M310+N310*$N$2+(O310*$O$2)+P310*$P$2)</f>
        <v>208.24536359999999</v>
      </c>
      <c r="R310" s="56">
        <v>209.6</v>
      </c>
      <c r="T310" s="10">
        <f t="shared" si="43"/>
        <v>-0.64629599236641411</v>
      </c>
      <c r="V310" s="23">
        <v>0.27</v>
      </c>
    </row>
    <row r="311" spans="1:22" s="3" customFormat="1" x14ac:dyDescent="0.25">
      <c r="A311" s="37">
        <v>15</v>
      </c>
      <c r="C311" s="3">
        <v>29</v>
      </c>
      <c r="D311" s="3" t="s">
        <v>659</v>
      </c>
      <c r="E311" s="3" t="s">
        <v>660</v>
      </c>
      <c r="F311" s="3">
        <v>3</v>
      </c>
      <c r="G311" s="3">
        <v>3</v>
      </c>
      <c r="H311" s="3" t="s">
        <v>689</v>
      </c>
      <c r="I311" s="3" t="s">
        <v>690</v>
      </c>
      <c r="J311" s="37">
        <v>7</v>
      </c>
      <c r="K311" s="3" t="s">
        <v>75</v>
      </c>
      <c r="L311" s="37" t="s">
        <v>622</v>
      </c>
      <c r="M311" s="37">
        <f t="shared" ref="M311:M329" si="45">$Q$278</f>
        <v>235.93595500000001</v>
      </c>
      <c r="N311" s="37">
        <v>0</v>
      </c>
      <c r="O311" s="37">
        <v>2</v>
      </c>
      <c r="P311" s="37">
        <v>0</v>
      </c>
      <c r="Q311" s="45">
        <f>(M311+N311*$N$2+(O311*$O$2)+P311*$P$2)</f>
        <v>237.9145298</v>
      </c>
      <c r="R311" s="56">
        <v>239.28399999999999</v>
      </c>
      <c r="T311" s="14">
        <f t="shared" si="43"/>
        <v>-0.57232000468062849</v>
      </c>
      <c r="U311" s="37"/>
      <c r="V311" s="37">
        <v>4.1399999999999997</v>
      </c>
    </row>
    <row r="312" spans="1:22" x14ac:dyDescent="0.25">
      <c r="A312" s="23">
        <v>15</v>
      </c>
      <c r="C312">
        <v>30</v>
      </c>
      <c r="D312" t="s">
        <v>659</v>
      </c>
      <c r="E312" t="s">
        <v>660</v>
      </c>
      <c r="F312">
        <v>3</v>
      </c>
      <c r="G312">
        <v>3</v>
      </c>
      <c r="H312" t="s">
        <v>691</v>
      </c>
      <c r="I312" t="s">
        <v>692</v>
      </c>
      <c r="J312" s="23">
        <v>7</v>
      </c>
      <c r="K312" t="s">
        <v>75</v>
      </c>
      <c r="L312" s="23" t="s">
        <v>622</v>
      </c>
      <c r="M312" s="23">
        <f t="shared" si="45"/>
        <v>235.93595500000001</v>
      </c>
      <c r="N312" s="23">
        <v>4</v>
      </c>
      <c r="O312" s="23">
        <v>2</v>
      </c>
      <c r="P312" s="23">
        <v>5</v>
      </c>
      <c r="Q312" s="41">
        <f>(M312+N312*$N$2+(O312*$O$2)+P312*$P$2)</f>
        <v>249.5947664</v>
      </c>
      <c r="R312" s="56">
        <v>250.60489999999999</v>
      </c>
      <c r="T312" s="10">
        <f t="shared" si="43"/>
        <v>-0.40307815210316683</v>
      </c>
      <c r="V312" s="23">
        <v>150</v>
      </c>
    </row>
    <row r="313" spans="1:22" s="6" customFormat="1" x14ac:dyDescent="0.25">
      <c r="A313" s="32">
        <v>15</v>
      </c>
      <c r="B313" s="6" t="s">
        <v>19</v>
      </c>
      <c r="C313" s="6">
        <v>31</v>
      </c>
      <c r="D313" s="6" t="s">
        <v>659</v>
      </c>
      <c r="E313" s="6" t="s">
        <v>660</v>
      </c>
      <c r="F313" s="6">
        <v>3</v>
      </c>
      <c r="G313" s="6">
        <v>3</v>
      </c>
      <c r="H313" s="6" t="s">
        <v>693</v>
      </c>
      <c r="I313" s="6" t="s">
        <v>694</v>
      </c>
      <c r="J313" s="32">
        <v>7</v>
      </c>
      <c r="K313" s="6" t="s">
        <v>19</v>
      </c>
      <c r="L313" s="32" t="s">
        <v>622</v>
      </c>
      <c r="M313" s="32">
        <f t="shared" si="45"/>
        <v>235.93595500000001</v>
      </c>
      <c r="N313" s="32">
        <v>9</v>
      </c>
      <c r="O313" s="32">
        <v>2</v>
      </c>
      <c r="P313" s="32">
        <v>9</v>
      </c>
      <c r="Q313" s="43">
        <f>(M313+N313*$N$2+(O313*$O$2)+P313*$P$2)</f>
        <v>262.6794716</v>
      </c>
      <c r="R313" s="57">
        <v>262.916</v>
      </c>
      <c r="T313" s="15">
        <f t="shared" si="43"/>
        <v>-8.996348643673166E-2</v>
      </c>
      <c r="U313" s="32" t="s">
        <v>25</v>
      </c>
      <c r="V313" s="32"/>
    </row>
    <row r="314" spans="1:22" x14ac:dyDescent="0.25">
      <c r="A314" s="23">
        <v>15</v>
      </c>
      <c r="C314">
        <v>32</v>
      </c>
      <c r="D314" t="s">
        <v>659</v>
      </c>
      <c r="E314" t="s">
        <v>660</v>
      </c>
      <c r="F314">
        <v>3</v>
      </c>
      <c r="G314">
        <v>3</v>
      </c>
      <c r="H314" t="s">
        <v>695</v>
      </c>
      <c r="I314" t="s">
        <v>696</v>
      </c>
      <c r="J314" s="23">
        <v>7</v>
      </c>
      <c r="K314" t="s">
        <v>75</v>
      </c>
      <c r="L314" s="23" t="s">
        <v>622</v>
      </c>
      <c r="M314" s="23">
        <f t="shared" si="45"/>
        <v>235.93595500000001</v>
      </c>
      <c r="N314" s="23">
        <v>12</v>
      </c>
      <c r="O314" s="23">
        <v>2</v>
      </c>
      <c r="P314" s="23">
        <v>12</v>
      </c>
      <c r="Q314" s="41">
        <f>(M314+N314*$N$2+(O314*$O$2)+P314*$P$2)</f>
        <v>270.93445220000001</v>
      </c>
      <c r="R314" s="56">
        <v>270.85199999999998</v>
      </c>
      <c r="T314" s="10">
        <f t="shared" si="43"/>
        <v>3.0441791088872999E-2</v>
      </c>
      <c r="V314" s="23">
        <v>1210000</v>
      </c>
    </row>
    <row r="315" spans="1:22" x14ac:dyDescent="0.25">
      <c r="A315" s="23">
        <v>15</v>
      </c>
      <c r="C315">
        <v>33</v>
      </c>
      <c r="D315" t="s">
        <v>659</v>
      </c>
      <c r="E315" t="s">
        <v>660</v>
      </c>
      <c r="F315">
        <v>3</v>
      </c>
      <c r="G315">
        <v>3</v>
      </c>
      <c r="H315" t="s">
        <v>697</v>
      </c>
      <c r="I315" t="s">
        <v>698</v>
      </c>
      <c r="J315" s="23">
        <v>7</v>
      </c>
      <c r="K315" t="s">
        <v>75</v>
      </c>
      <c r="L315" s="23" t="s">
        <v>622</v>
      </c>
      <c r="M315" s="23">
        <f t="shared" si="45"/>
        <v>235.93595500000001</v>
      </c>
      <c r="N315" s="23">
        <v>15</v>
      </c>
      <c r="O315" s="23">
        <v>2</v>
      </c>
      <c r="P315" s="23">
        <v>16</v>
      </c>
      <c r="Q315" s="41">
        <f>(M315+N315*$N$2+(O315*$O$2)+P315*$P$2)</f>
        <v>279.86302860000001</v>
      </c>
      <c r="R315" s="56">
        <v>280.95600000000002</v>
      </c>
      <c r="T315" s="10">
        <f t="shared" si="43"/>
        <v>-0.38901870755563511</v>
      </c>
      <c r="V315" s="23">
        <v>2160000</v>
      </c>
    </row>
    <row r="316" spans="1:22" x14ac:dyDescent="0.25">
      <c r="A316" s="23">
        <v>15</v>
      </c>
      <c r="C316">
        <v>34</v>
      </c>
      <c r="D316" t="s">
        <v>659</v>
      </c>
      <c r="E316" t="s">
        <v>660</v>
      </c>
      <c r="F316">
        <v>3</v>
      </c>
      <c r="G316">
        <v>3</v>
      </c>
      <c r="H316" t="s">
        <v>699</v>
      </c>
      <c r="I316" t="s">
        <v>700</v>
      </c>
      <c r="J316" s="23">
        <v>7</v>
      </c>
      <c r="K316" t="s">
        <v>75</v>
      </c>
      <c r="L316" s="23" t="s">
        <v>622</v>
      </c>
      <c r="M316" s="23">
        <f t="shared" si="45"/>
        <v>235.93595500000001</v>
      </c>
      <c r="N316" s="23">
        <v>17</v>
      </c>
      <c r="O316" s="23">
        <v>2</v>
      </c>
      <c r="P316" s="23">
        <v>18</v>
      </c>
      <c r="Q316" s="41">
        <f>(M316+N316*$N$2+(O316*$O$2)+P316*$P$2)</f>
        <v>285.36634900000001</v>
      </c>
      <c r="R316" s="56">
        <v>287.238</v>
      </c>
      <c r="T316" s="10">
        <f t="shared" si="43"/>
        <v>-0.65160285199033052</v>
      </c>
      <c r="V316" s="23">
        <v>12.4</v>
      </c>
    </row>
    <row r="317" spans="1:22" x14ac:dyDescent="0.25">
      <c r="A317" s="23">
        <v>15</v>
      </c>
      <c r="C317">
        <v>35</v>
      </c>
      <c r="D317" t="s">
        <v>659</v>
      </c>
      <c r="E317" t="s">
        <v>660</v>
      </c>
      <c r="F317">
        <v>3</v>
      </c>
      <c r="G317">
        <v>3</v>
      </c>
      <c r="H317" t="s">
        <v>701</v>
      </c>
      <c r="I317" t="s">
        <v>702</v>
      </c>
      <c r="J317" s="23">
        <v>7</v>
      </c>
      <c r="K317" t="s">
        <v>75</v>
      </c>
      <c r="L317" s="23" t="s">
        <v>622</v>
      </c>
      <c r="M317" s="23">
        <f t="shared" si="45"/>
        <v>235.93595500000001</v>
      </c>
      <c r="N317" s="23">
        <v>21</v>
      </c>
      <c r="O317" s="23">
        <v>2</v>
      </c>
      <c r="P317" s="23">
        <v>21</v>
      </c>
      <c r="Q317" s="41">
        <f>(M317+N317*$N$2+(O317*$O$2)+P317*$P$2)</f>
        <v>295.69939399999998</v>
      </c>
      <c r="R317" s="56">
        <v>295.61900000000003</v>
      </c>
      <c r="T317" s="10">
        <f t="shared" si="43"/>
        <v>2.7195139689923743E-2</v>
      </c>
      <c r="V317" s="23">
        <v>47.3</v>
      </c>
    </row>
    <row r="318" spans="1:22" x14ac:dyDescent="0.25">
      <c r="A318" s="23">
        <v>15</v>
      </c>
      <c r="C318">
        <v>36</v>
      </c>
      <c r="D318" t="s">
        <v>659</v>
      </c>
      <c r="E318" t="s">
        <v>660</v>
      </c>
      <c r="F318">
        <v>3</v>
      </c>
      <c r="G318">
        <v>3</v>
      </c>
      <c r="H318" t="s">
        <v>703</v>
      </c>
      <c r="I318" t="s">
        <v>704</v>
      </c>
      <c r="J318" s="23">
        <v>7</v>
      </c>
      <c r="K318" t="s">
        <v>75</v>
      </c>
      <c r="L318" s="23" t="s">
        <v>622</v>
      </c>
      <c r="M318" s="23">
        <f t="shared" si="45"/>
        <v>235.93595500000001</v>
      </c>
      <c r="N318" s="23">
        <v>22</v>
      </c>
      <c r="O318" s="23">
        <v>2</v>
      </c>
      <c r="P318" s="23">
        <v>23</v>
      </c>
      <c r="Q318" s="41">
        <f>(M318+N318*$N$2+(O318*$O$2)+P318*$P$2)</f>
        <v>299.12464999999997</v>
      </c>
      <c r="R318" s="56">
        <v>299.08300000000003</v>
      </c>
      <c r="T318" s="10">
        <f t="shared" si="43"/>
        <v>1.3925900168163132E-2</v>
      </c>
      <c r="V318" s="23">
        <v>5.6</v>
      </c>
    </row>
    <row r="319" spans="1:22" x14ac:dyDescent="0.25">
      <c r="A319" s="23">
        <v>15</v>
      </c>
      <c r="C319">
        <v>37</v>
      </c>
      <c r="D319" t="s">
        <v>659</v>
      </c>
      <c r="E319" t="s">
        <v>660</v>
      </c>
      <c r="F319">
        <v>3</v>
      </c>
      <c r="G319">
        <v>3</v>
      </c>
      <c r="H319" t="s">
        <v>705</v>
      </c>
      <c r="I319" t="s">
        <v>706</v>
      </c>
      <c r="J319" s="23">
        <v>7</v>
      </c>
      <c r="K319" t="s">
        <v>75</v>
      </c>
      <c r="L319" s="23" t="s">
        <v>622</v>
      </c>
      <c r="M319" s="23">
        <f t="shared" si="45"/>
        <v>235.93595500000001</v>
      </c>
      <c r="N319" s="23">
        <v>24</v>
      </c>
      <c r="O319" s="23">
        <v>2</v>
      </c>
      <c r="P319" s="23">
        <v>25</v>
      </c>
      <c r="Q319" s="41">
        <f>(M319+N319*$N$2+(O319*$O$2)+P319*$P$2)</f>
        <v>304.62797039999998</v>
      </c>
      <c r="R319" s="56">
        <v>305.89699999999999</v>
      </c>
      <c r="T319" s="10">
        <f t="shared" si="43"/>
        <v>-0.41485519635694701</v>
      </c>
      <c r="V319" s="23">
        <v>2.31</v>
      </c>
    </row>
    <row r="320" spans="1:22" x14ac:dyDescent="0.25">
      <c r="A320" s="23">
        <v>15</v>
      </c>
      <c r="C320">
        <v>38</v>
      </c>
      <c r="D320" t="s">
        <v>659</v>
      </c>
      <c r="E320" t="s">
        <v>660</v>
      </c>
      <c r="F320">
        <v>3</v>
      </c>
      <c r="G320">
        <v>3</v>
      </c>
      <c r="H320" t="s">
        <v>707</v>
      </c>
      <c r="I320" t="s">
        <v>708</v>
      </c>
      <c r="J320" s="23">
        <v>7</v>
      </c>
      <c r="K320" t="s">
        <v>75</v>
      </c>
      <c r="L320" s="23" t="s">
        <v>622</v>
      </c>
      <c r="M320" s="23">
        <f t="shared" si="45"/>
        <v>235.93595500000001</v>
      </c>
      <c r="N320" s="23">
        <v>26</v>
      </c>
      <c r="O320" s="23">
        <v>2</v>
      </c>
      <c r="P320" s="23">
        <v>26</v>
      </c>
      <c r="Q320" s="41">
        <f>(M320+N320*$N$2+(O320*$O$2)+P320*$P$2)</f>
        <v>309.457695</v>
      </c>
      <c r="R320" s="56">
        <v>309.59930000000003</v>
      </c>
      <c r="T320" s="10">
        <f t="shared" si="43"/>
        <v>-4.573815250875142E-2</v>
      </c>
      <c r="U320" s="23" t="s">
        <v>3013</v>
      </c>
      <c r="V320" s="23">
        <v>0.64</v>
      </c>
    </row>
    <row r="321" spans="1:22" x14ac:dyDescent="0.25">
      <c r="A321" s="23">
        <v>15</v>
      </c>
      <c r="C321">
        <v>39</v>
      </c>
      <c r="D321" t="s">
        <v>659</v>
      </c>
      <c r="E321" t="s">
        <v>660</v>
      </c>
      <c r="F321">
        <v>3</v>
      </c>
      <c r="G321">
        <v>3</v>
      </c>
      <c r="H321" t="s">
        <v>709</v>
      </c>
      <c r="I321" t="s">
        <v>710</v>
      </c>
      <c r="J321" s="23">
        <v>7</v>
      </c>
      <c r="K321" t="s">
        <v>75</v>
      </c>
      <c r="L321" s="23" t="s">
        <v>622</v>
      </c>
      <c r="M321" s="23">
        <f t="shared" si="45"/>
        <v>235.93595500000001</v>
      </c>
      <c r="N321" s="23">
        <v>28</v>
      </c>
      <c r="O321" s="23">
        <v>2</v>
      </c>
      <c r="P321" s="23">
        <v>29</v>
      </c>
      <c r="Q321" s="41">
        <f>(M321+N321*$N$2+(O321*$O$2)+P321*$P$2)</f>
        <v>315.63461119999999</v>
      </c>
      <c r="R321" s="56">
        <v>315.81700000000001</v>
      </c>
      <c r="T321" s="10">
        <f t="shared" si="43"/>
        <v>-5.7751419334618609E-2</v>
      </c>
      <c r="V321" s="23">
        <v>0.27</v>
      </c>
    </row>
    <row r="322" spans="1:22" x14ac:dyDescent="0.25">
      <c r="A322" s="23">
        <v>15</v>
      </c>
      <c r="C322">
        <v>40</v>
      </c>
      <c r="D322" t="s">
        <v>659</v>
      </c>
      <c r="E322" t="s">
        <v>660</v>
      </c>
      <c r="F322">
        <v>3</v>
      </c>
      <c r="G322">
        <v>3</v>
      </c>
      <c r="H322" t="s">
        <v>711</v>
      </c>
      <c r="I322" t="s">
        <v>712</v>
      </c>
      <c r="J322" s="23">
        <v>7</v>
      </c>
      <c r="K322" t="s">
        <v>75</v>
      </c>
      <c r="L322" s="23" t="s">
        <v>622</v>
      </c>
      <c r="M322" s="23">
        <f t="shared" si="45"/>
        <v>235.93595500000001</v>
      </c>
      <c r="N322" s="23">
        <v>31</v>
      </c>
      <c r="O322" s="23">
        <v>2</v>
      </c>
      <c r="P322" s="23">
        <v>31</v>
      </c>
      <c r="Q322" s="41">
        <f>(M322+N322*$N$2+(O322*$O$2)+P322*$P$2)</f>
        <v>323.21599599999996</v>
      </c>
      <c r="R322" s="56">
        <v>323.2</v>
      </c>
      <c r="T322" s="10">
        <f t="shared" si="43"/>
        <v>4.9492574257341618E-3</v>
      </c>
      <c r="V322" s="23">
        <v>0.15</v>
      </c>
    </row>
    <row r="323" spans="1:22" x14ac:dyDescent="0.25">
      <c r="A323" s="23">
        <v>15</v>
      </c>
      <c r="C323">
        <v>41</v>
      </c>
      <c r="D323" t="s">
        <v>659</v>
      </c>
      <c r="E323" t="s">
        <v>660</v>
      </c>
      <c r="F323">
        <v>3</v>
      </c>
      <c r="G323">
        <v>3</v>
      </c>
      <c r="H323" t="s">
        <v>713</v>
      </c>
      <c r="I323" t="s">
        <v>714</v>
      </c>
      <c r="J323" s="23">
        <v>7</v>
      </c>
      <c r="K323" t="s">
        <v>75</v>
      </c>
      <c r="L323" s="23" t="s">
        <v>622</v>
      </c>
      <c r="M323" s="23">
        <f t="shared" si="45"/>
        <v>235.93595500000001</v>
      </c>
      <c r="N323" s="23">
        <v>31</v>
      </c>
      <c r="O323" s="23">
        <v>2</v>
      </c>
      <c r="P323" s="23">
        <v>32</v>
      </c>
      <c r="Q323" s="41">
        <f>(M323+N323*$N$2+(O323*$O$2)+P323*$P$2)</f>
        <v>323.88959179999995</v>
      </c>
      <c r="R323" s="56">
        <v>324.17200000000003</v>
      </c>
      <c r="T323" s="10">
        <f t="shared" si="43"/>
        <v>-8.7116777513195812E-2</v>
      </c>
      <c r="V323" s="23">
        <v>0.1</v>
      </c>
    </row>
    <row r="324" spans="1:22" x14ac:dyDescent="0.25">
      <c r="A324" s="23">
        <v>15</v>
      </c>
      <c r="C324">
        <v>42</v>
      </c>
      <c r="D324" t="s">
        <v>659</v>
      </c>
      <c r="E324" t="s">
        <v>660</v>
      </c>
      <c r="F324">
        <v>3</v>
      </c>
      <c r="G324">
        <v>3</v>
      </c>
      <c r="H324" t="s">
        <v>715</v>
      </c>
      <c r="I324" t="s">
        <v>716</v>
      </c>
      <c r="J324" s="23">
        <v>7</v>
      </c>
      <c r="K324" t="s">
        <v>75</v>
      </c>
      <c r="L324" s="23" t="s">
        <v>622</v>
      </c>
      <c r="M324" s="23">
        <f t="shared" si="45"/>
        <v>235.93595500000001</v>
      </c>
      <c r="N324" s="23">
        <v>32</v>
      </c>
      <c r="O324" s="23">
        <v>2</v>
      </c>
      <c r="P324" s="23">
        <v>33</v>
      </c>
      <c r="Q324" s="41">
        <f>(M324+N324*$N$2+(O324*$O$2)+P324*$P$2)</f>
        <v>326.64125200000001</v>
      </c>
      <c r="R324" s="56">
        <v>327.17599999999999</v>
      </c>
      <c r="T324" s="10">
        <f t="shared" si="43"/>
        <v>-0.16344352886519156</v>
      </c>
      <c r="V324" s="23">
        <v>0.05</v>
      </c>
    </row>
    <row r="325" spans="1:22" x14ac:dyDescent="0.25">
      <c r="A325" s="23">
        <v>15</v>
      </c>
      <c r="C325">
        <v>43</v>
      </c>
      <c r="D325" t="s">
        <v>659</v>
      </c>
      <c r="E325" t="s">
        <v>660</v>
      </c>
      <c r="F325">
        <v>3</v>
      </c>
      <c r="G325">
        <v>3</v>
      </c>
      <c r="H325" t="s">
        <v>717</v>
      </c>
      <c r="I325" t="s">
        <v>718</v>
      </c>
      <c r="J325" s="23">
        <v>7</v>
      </c>
      <c r="K325" s="1" t="s">
        <v>98</v>
      </c>
      <c r="L325" s="23" t="s">
        <v>622</v>
      </c>
      <c r="M325" s="23">
        <f t="shared" si="45"/>
        <v>235.93595500000001</v>
      </c>
      <c r="N325" s="23">
        <v>34</v>
      </c>
      <c r="O325" s="23">
        <v>2</v>
      </c>
      <c r="P325" s="23">
        <v>34</v>
      </c>
      <c r="Q325" s="41">
        <f>(M325+N325*$N$2+(O325*$O$2)+P325*$P$2)</f>
        <v>331.47097660000003</v>
      </c>
      <c r="R325" s="58">
        <v>330.29199999999997</v>
      </c>
      <c r="T325" s="10">
        <f t="shared" si="43"/>
        <v>0.35694978988290832</v>
      </c>
      <c r="V325" s="23">
        <v>0.03</v>
      </c>
    </row>
    <row r="326" spans="1:22" x14ac:dyDescent="0.25">
      <c r="A326" s="23">
        <v>15</v>
      </c>
      <c r="C326">
        <v>44</v>
      </c>
      <c r="D326" t="s">
        <v>659</v>
      </c>
      <c r="E326" t="s">
        <v>660</v>
      </c>
      <c r="F326">
        <v>3</v>
      </c>
      <c r="G326">
        <v>3</v>
      </c>
      <c r="H326" t="s">
        <v>719</v>
      </c>
      <c r="I326" t="s">
        <v>720</v>
      </c>
      <c r="J326" s="23">
        <v>7</v>
      </c>
      <c r="K326" t="s">
        <v>75</v>
      </c>
      <c r="L326" s="23" t="s">
        <v>622</v>
      </c>
      <c r="M326" s="23">
        <f t="shared" si="45"/>
        <v>235.93595500000001</v>
      </c>
      <c r="N326" s="23">
        <v>34</v>
      </c>
      <c r="O326" s="23">
        <v>2</v>
      </c>
      <c r="P326" s="23">
        <v>35</v>
      </c>
      <c r="Q326" s="41">
        <f>(M326+N326*$N$2+(O326*$O$2)+P326*$P$2)</f>
        <v>332.14457240000002</v>
      </c>
      <c r="R326" s="41">
        <v>332.29</v>
      </c>
      <c r="T326" s="10">
        <f t="shared" si="43"/>
        <v>-4.3765265280328924E-2</v>
      </c>
      <c r="V326" s="23">
        <v>0.02</v>
      </c>
    </row>
    <row r="327" spans="1:22" x14ac:dyDescent="0.25">
      <c r="A327" s="23">
        <v>15</v>
      </c>
      <c r="C327">
        <v>45</v>
      </c>
      <c r="D327" t="s">
        <v>659</v>
      </c>
      <c r="E327" t="s">
        <v>660</v>
      </c>
      <c r="F327">
        <v>3</v>
      </c>
      <c r="G327">
        <v>3</v>
      </c>
      <c r="H327" t="s">
        <v>721</v>
      </c>
      <c r="I327" t="s">
        <v>722</v>
      </c>
      <c r="J327" s="23">
        <v>7</v>
      </c>
      <c r="K327" t="s">
        <v>75</v>
      </c>
      <c r="L327" s="23" t="s">
        <v>622</v>
      </c>
      <c r="M327" s="23">
        <f t="shared" si="45"/>
        <v>235.93595500000001</v>
      </c>
      <c r="N327" s="23">
        <v>34</v>
      </c>
      <c r="O327" s="23">
        <v>2</v>
      </c>
      <c r="P327" s="23">
        <v>36</v>
      </c>
      <c r="Q327" s="41">
        <f>(M327+N327*$N$2+(O327*$O$2)+P327*$P$2)</f>
        <v>332.8181682</v>
      </c>
      <c r="R327" s="56">
        <v>335.51799999999997</v>
      </c>
      <c r="S327" s="16" t="s">
        <v>990</v>
      </c>
      <c r="T327" s="10">
        <f t="shared" si="43"/>
        <v>-0.80467569549173812</v>
      </c>
      <c r="V327" s="23">
        <v>0.01</v>
      </c>
    </row>
    <row r="328" spans="1:22" x14ac:dyDescent="0.25">
      <c r="A328" s="23">
        <v>15</v>
      </c>
      <c r="C328">
        <v>46</v>
      </c>
      <c r="D328" t="s">
        <v>659</v>
      </c>
      <c r="E328" t="s">
        <v>660</v>
      </c>
      <c r="F328">
        <v>3</v>
      </c>
      <c r="G328">
        <v>3</v>
      </c>
      <c r="H328" t="s">
        <v>723</v>
      </c>
      <c r="I328" t="s">
        <v>724</v>
      </c>
      <c r="J328" s="23">
        <v>7</v>
      </c>
      <c r="K328" t="s">
        <v>75</v>
      </c>
      <c r="L328" s="23" t="s">
        <v>622</v>
      </c>
      <c r="M328" s="23">
        <f t="shared" si="45"/>
        <v>235.93595500000001</v>
      </c>
      <c r="N328" s="23">
        <v>34</v>
      </c>
      <c r="O328" s="23">
        <v>2</v>
      </c>
      <c r="P328" s="23">
        <v>37</v>
      </c>
      <c r="Q328" s="41">
        <f>(M328+N328*$N$2+(O328*$O$2)+P328*$P$2)</f>
        <v>333.49176399999999</v>
      </c>
      <c r="R328" s="56">
        <v>334.05200000000002</v>
      </c>
      <c r="T328" s="10">
        <f t="shared" si="43"/>
        <v>-0.16770921892400933</v>
      </c>
      <c r="V328" s="46">
        <v>1.9999999999999999E-7</v>
      </c>
    </row>
    <row r="329" spans="1:22" x14ac:dyDescent="0.25">
      <c r="A329" s="23">
        <v>15</v>
      </c>
      <c r="C329">
        <v>47</v>
      </c>
      <c r="D329" t="s">
        <v>659</v>
      </c>
      <c r="E329" t="s">
        <v>660</v>
      </c>
      <c r="F329">
        <v>3</v>
      </c>
      <c r="G329">
        <v>2</v>
      </c>
      <c r="H329" t="s">
        <v>725</v>
      </c>
      <c r="I329" t="s">
        <v>726</v>
      </c>
      <c r="J329" s="23">
        <v>7</v>
      </c>
      <c r="K329" t="s">
        <v>727</v>
      </c>
      <c r="L329" s="23" t="s">
        <v>622</v>
      </c>
      <c r="M329" s="23">
        <f t="shared" si="45"/>
        <v>235.93595500000001</v>
      </c>
      <c r="N329" s="23">
        <v>34</v>
      </c>
      <c r="O329" s="23">
        <v>2</v>
      </c>
      <c r="P329" s="23">
        <v>38</v>
      </c>
      <c r="Q329" s="41">
        <f>(M329+N329*$N$2+(O329*$O$2)+P329*$P$2)</f>
        <v>334.16535980000003</v>
      </c>
      <c r="R329" s="58">
        <v>338.80599999999998</v>
      </c>
      <c r="S329" s="16" t="s">
        <v>990</v>
      </c>
      <c r="T329" s="10">
        <f t="shared" si="43"/>
        <v>-1.3697042555326502</v>
      </c>
    </row>
    <row r="330" spans="1:22" x14ac:dyDescent="0.25">
      <c r="A330" s="23">
        <v>15</v>
      </c>
      <c r="C330">
        <v>48</v>
      </c>
      <c r="D330" t="s">
        <v>659</v>
      </c>
      <c r="E330" t="s">
        <v>660</v>
      </c>
      <c r="F330">
        <v>3</v>
      </c>
      <c r="G330">
        <v>2</v>
      </c>
      <c r="H330" t="s">
        <v>728</v>
      </c>
      <c r="I330" t="s">
        <v>729</v>
      </c>
      <c r="J330" s="23">
        <v>7</v>
      </c>
      <c r="Q330" s="41"/>
      <c r="R330" s="58"/>
      <c r="T330" s="10"/>
    </row>
    <row r="331" spans="1:22" x14ac:dyDescent="0.25">
      <c r="A331" s="23">
        <v>15</v>
      </c>
      <c r="C331">
        <v>49</v>
      </c>
      <c r="D331" t="s">
        <v>659</v>
      </c>
      <c r="E331" t="s">
        <v>660</v>
      </c>
      <c r="F331">
        <v>3</v>
      </c>
      <c r="G331">
        <v>2</v>
      </c>
      <c r="H331" t="s">
        <v>730</v>
      </c>
      <c r="I331" t="s">
        <v>731</v>
      </c>
      <c r="J331" s="23">
        <v>7</v>
      </c>
    </row>
    <row r="332" spans="1:22" x14ac:dyDescent="0.25">
      <c r="A332" s="23">
        <v>16</v>
      </c>
      <c r="C332">
        <v>16</v>
      </c>
      <c r="D332" t="s">
        <v>732</v>
      </c>
      <c r="E332" t="s">
        <v>733</v>
      </c>
      <c r="F332">
        <v>3</v>
      </c>
      <c r="G332">
        <v>2</v>
      </c>
      <c r="H332" t="s">
        <v>734</v>
      </c>
      <c r="I332" t="s">
        <v>735</v>
      </c>
      <c r="J332" s="23">
        <v>0</v>
      </c>
      <c r="K332" t="s">
        <v>58</v>
      </c>
      <c r="L332" s="23" t="s">
        <v>21</v>
      </c>
    </row>
    <row r="333" spans="1:22" x14ac:dyDescent="0.25">
      <c r="A333" s="23">
        <v>16</v>
      </c>
      <c r="C333">
        <v>17</v>
      </c>
      <c r="D333" t="s">
        <v>732</v>
      </c>
      <c r="E333" t="s">
        <v>733</v>
      </c>
      <c r="F333">
        <v>3</v>
      </c>
      <c r="G333">
        <v>2</v>
      </c>
      <c r="H333" t="s">
        <v>736</v>
      </c>
      <c r="I333" t="s">
        <v>737</v>
      </c>
      <c r="J333" s="23">
        <v>0</v>
      </c>
      <c r="K333" t="s">
        <v>58</v>
      </c>
      <c r="L333" s="23" t="s">
        <v>34</v>
      </c>
    </row>
    <row r="334" spans="1:22" x14ac:dyDescent="0.25">
      <c r="A334" s="23">
        <v>16</v>
      </c>
      <c r="C334">
        <v>18</v>
      </c>
      <c r="D334" t="s">
        <v>732</v>
      </c>
      <c r="E334" t="s">
        <v>733</v>
      </c>
      <c r="F334">
        <v>3</v>
      </c>
      <c r="G334">
        <v>2</v>
      </c>
      <c r="H334" t="s">
        <v>738</v>
      </c>
      <c r="I334" t="s">
        <v>739</v>
      </c>
      <c r="J334" s="23">
        <v>1</v>
      </c>
      <c r="K334" t="s">
        <v>58</v>
      </c>
      <c r="L334" s="23" t="s">
        <v>65</v>
      </c>
    </row>
    <row r="335" spans="1:22" x14ac:dyDescent="0.25">
      <c r="A335" s="23">
        <v>16</v>
      </c>
      <c r="C335">
        <v>19</v>
      </c>
      <c r="D335" t="s">
        <v>732</v>
      </c>
      <c r="E335" t="s">
        <v>733</v>
      </c>
      <c r="F335">
        <v>3</v>
      </c>
      <c r="G335">
        <v>2</v>
      </c>
      <c r="H335" t="s">
        <v>740</v>
      </c>
      <c r="I335" t="s">
        <v>741</v>
      </c>
      <c r="J335" s="23">
        <v>1</v>
      </c>
      <c r="K335" t="s">
        <v>58</v>
      </c>
    </row>
    <row r="336" spans="1:22" s="21" customFormat="1" x14ac:dyDescent="0.25">
      <c r="A336" s="38">
        <v>16</v>
      </c>
      <c r="C336" s="21">
        <v>20</v>
      </c>
      <c r="D336" s="21" t="s">
        <v>732</v>
      </c>
      <c r="E336" s="21" t="s">
        <v>733</v>
      </c>
      <c r="F336" s="21">
        <v>3</v>
      </c>
      <c r="G336" s="21">
        <v>2</v>
      </c>
      <c r="H336" s="21" t="s">
        <v>742</v>
      </c>
      <c r="I336" s="21" t="s">
        <v>743</v>
      </c>
      <c r="J336" s="38">
        <v>2</v>
      </c>
      <c r="K336" s="21" t="s">
        <v>58</v>
      </c>
      <c r="L336" s="38"/>
      <c r="M336" s="38"/>
      <c r="N336" s="38"/>
      <c r="O336" s="38"/>
      <c r="P336" s="38"/>
      <c r="Q336" s="38"/>
      <c r="R336" s="38"/>
      <c r="U336" s="38"/>
      <c r="V336" s="38"/>
    </row>
    <row r="337" spans="1:22" x14ac:dyDescent="0.25">
      <c r="A337" s="23">
        <v>16</v>
      </c>
      <c r="C337">
        <v>21</v>
      </c>
      <c r="D337" t="s">
        <v>732</v>
      </c>
      <c r="E337" t="s">
        <v>733</v>
      </c>
      <c r="F337">
        <v>3</v>
      </c>
      <c r="G337">
        <v>2</v>
      </c>
      <c r="H337" t="s">
        <v>744</v>
      </c>
      <c r="I337" t="s">
        <v>745</v>
      </c>
      <c r="J337" s="23">
        <v>2</v>
      </c>
      <c r="K337" t="s">
        <v>58</v>
      </c>
    </row>
    <row r="338" spans="1:22" x14ac:dyDescent="0.25">
      <c r="A338" s="23">
        <v>16</v>
      </c>
      <c r="C338">
        <v>22</v>
      </c>
      <c r="D338" t="s">
        <v>732</v>
      </c>
      <c r="E338" t="s">
        <v>733</v>
      </c>
      <c r="F338">
        <v>3</v>
      </c>
      <c r="G338">
        <v>2</v>
      </c>
      <c r="H338" t="s">
        <v>746</v>
      </c>
      <c r="I338" t="s">
        <v>747</v>
      </c>
      <c r="J338" s="23">
        <v>3</v>
      </c>
      <c r="K338" t="s">
        <v>58</v>
      </c>
    </row>
    <row r="339" spans="1:22" x14ac:dyDescent="0.25">
      <c r="A339" s="23">
        <v>16</v>
      </c>
      <c r="C339">
        <v>23</v>
      </c>
      <c r="D339" t="s">
        <v>732</v>
      </c>
      <c r="E339" t="s">
        <v>733</v>
      </c>
      <c r="F339">
        <v>3</v>
      </c>
      <c r="G339">
        <v>2</v>
      </c>
      <c r="H339" t="s">
        <v>748</v>
      </c>
      <c r="I339" t="s">
        <v>749</v>
      </c>
      <c r="J339" s="23">
        <v>3</v>
      </c>
      <c r="K339" t="s">
        <v>58</v>
      </c>
    </row>
    <row r="340" spans="1:22" x14ac:dyDescent="0.25">
      <c r="A340" s="23">
        <v>16</v>
      </c>
      <c r="C340">
        <v>24</v>
      </c>
      <c r="D340" t="s">
        <v>732</v>
      </c>
      <c r="E340" t="s">
        <v>733</v>
      </c>
      <c r="F340">
        <v>3</v>
      </c>
      <c r="G340">
        <v>3</v>
      </c>
      <c r="H340" t="s">
        <v>750</v>
      </c>
      <c r="I340" t="s">
        <v>751</v>
      </c>
      <c r="J340" s="23">
        <v>4</v>
      </c>
      <c r="K340" t="s">
        <v>58</v>
      </c>
    </row>
    <row r="341" spans="1:22" x14ac:dyDescent="0.25">
      <c r="A341" s="23">
        <v>16</v>
      </c>
      <c r="C341">
        <v>25</v>
      </c>
      <c r="D341" t="s">
        <v>732</v>
      </c>
      <c r="E341" t="s">
        <v>733</v>
      </c>
      <c r="F341">
        <v>3</v>
      </c>
      <c r="G341">
        <v>3</v>
      </c>
      <c r="H341" t="s">
        <v>752</v>
      </c>
      <c r="I341" t="s">
        <v>753</v>
      </c>
      <c r="J341" s="23">
        <v>4</v>
      </c>
      <c r="K341" t="s">
        <v>58</v>
      </c>
    </row>
    <row r="342" spans="1:22" x14ac:dyDescent="0.25">
      <c r="A342" s="23">
        <v>16</v>
      </c>
      <c r="C342">
        <v>26</v>
      </c>
      <c r="D342" t="s">
        <v>732</v>
      </c>
      <c r="E342" t="s">
        <v>733</v>
      </c>
      <c r="F342">
        <v>3</v>
      </c>
      <c r="G342">
        <v>3</v>
      </c>
      <c r="H342" t="s">
        <v>754</v>
      </c>
      <c r="I342" t="s">
        <v>755</v>
      </c>
      <c r="J342" s="23">
        <v>5</v>
      </c>
      <c r="K342" t="s">
        <v>90</v>
      </c>
      <c r="L342" s="23" t="s">
        <v>374</v>
      </c>
      <c r="M342" s="23">
        <f t="shared" ref="M342:M343" si="46">$Q$159</f>
        <v>160.02822599999999</v>
      </c>
      <c r="N342" s="23">
        <v>0</v>
      </c>
      <c r="O342" s="23">
        <v>16</v>
      </c>
      <c r="P342" s="23">
        <v>0</v>
      </c>
      <c r="Q342" s="41">
        <f>(M342+N342*$N$2+(O342*$O$2)+P342*$P$2)</f>
        <v>175.85682439999999</v>
      </c>
      <c r="R342" s="41">
        <v>169.65</v>
      </c>
      <c r="S342" s="4" t="s">
        <v>991</v>
      </c>
      <c r="T342" s="10">
        <f t="shared" ref="T342:T366" si="47">(Q342-R342)/R342*100</f>
        <v>3.6586055997642135</v>
      </c>
    </row>
    <row r="343" spans="1:22" x14ac:dyDescent="0.25">
      <c r="A343" s="23">
        <v>16</v>
      </c>
      <c r="C343">
        <v>27</v>
      </c>
      <c r="D343" t="s">
        <v>732</v>
      </c>
      <c r="E343" t="s">
        <v>733</v>
      </c>
      <c r="F343">
        <v>3</v>
      </c>
      <c r="G343">
        <v>3</v>
      </c>
      <c r="H343" t="s">
        <v>756</v>
      </c>
      <c r="I343" t="s">
        <v>757</v>
      </c>
      <c r="J343" s="23">
        <v>5</v>
      </c>
      <c r="K343" t="s">
        <v>75</v>
      </c>
      <c r="L343" s="23" t="s">
        <v>374</v>
      </c>
      <c r="M343" s="23">
        <f t="shared" si="46"/>
        <v>160.02822599999999</v>
      </c>
      <c r="N343" s="23">
        <v>5</v>
      </c>
      <c r="O343" s="23">
        <v>16</v>
      </c>
      <c r="P343" s="23">
        <v>5</v>
      </c>
      <c r="Q343" s="41">
        <f>(M343+N343*$N$2+(O343*$O$2)+P343*$P$2)</f>
        <v>189.61512539999998</v>
      </c>
      <c r="R343" s="24">
        <v>187.92</v>
      </c>
      <c r="T343" s="10">
        <f t="shared" si="47"/>
        <v>0.90204629629629363</v>
      </c>
      <c r="V343" s="23">
        <v>1.6299999999999999E-2</v>
      </c>
    </row>
    <row r="344" spans="1:22" x14ac:dyDescent="0.25">
      <c r="A344" s="23">
        <v>16</v>
      </c>
      <c r="C344">
        <v>28</v>
      </c>
      <c r="D344" t="s">
        <v>732</v>
      </c>
      <c r="E344" t="s">
        <v>733</v>
      </c>
      <c r="F344">
        <v>3</v>
      </c>
      <c r="G344">
        <v>3</v>
      </c>
      <c r="H344" t="s">
        <v>758</v>
      </c>
      <c r="I344" t="s">
        <v>759</v>
      </c>
      <c r="J344" s="23">
        <v>6</v>
      </c>
      <c r="K344" t="s">
        <v>75</v>
      </c>
      <c r="L344" s="23" t="s">
        <v>505</v>
      </c>
      <c r="M344" s="23">
        <f>$Q$216</f>
        <v>198.11129779999999</v>
      </c>
      <c r="N344" s="23">
        <v>1</v>
      </c>
      <c r="O344" s="23">
        <v>6</v>
      </c>
      <c r="P344" s="23">
        <v>2</v>
      </c>
      <c r="Q344" s="41">
        <f>(M344+N344*$N$2+(O344*$O$2)+P344*$P$2)</f>
        <v>207.47227819999998</v>
      </c>
      <c r="R344" s="24">
        <v>209.40600000000001</v>
      </c>
      <c r="T344" s="10">
        <f t="shared" si="47"/>
        <v>-0.92343189784439283</v>
      </c>
      <c r="V344" s="23">
        <v>0.125</v>
      </c>
    </row>
    <row r="345" spans="1:22" x14ac:dyDescent="0.25">
      <c r="A345" s="23">
        <v>16</v>
      </c>
      <c r="C345">
        <v>29</v>
      </c>
      <c r="D345" t="s">
        <v>732</v>
      </c>
      <c r="E345" t="s">
        <v>733</v>
      </c>
      <c r="F345">
        <v>3</v>
      </c>
      <c r="G345">
        <v>3</v>
      </c>
      <c r="H345" t="s">
        <v>760</v>
      </c>
      <c r="I345" t="s">
        <v>761</v>
      </c>
      <c r="J345" s="23">
        <v>6</v>
      </c>
      <c r="K345" t="s">
        <v>75</v>
      </c>
      <c r="L345" s="23" t="s">
        <v>505</v>
      </c>
      <c r="M345" s="23">
        <f>$Q$216</f>
        <v>198.11129779999999</v>
      </c>
      <c r="N345" s="23">
        <v>2</v>
      </c>
      <c r="O345" s="23">
        <v>6</v>
      </c>
      <c r="P345" s="23">
        <v>3</v>
      </c>
      <c r="Q345" s="41">
        <f>(M345+N345*$N$2+(O345*$O$2)+P345*$P$2)</f>
        <v>210.22393839999998</v>
      </c>
      <c r="R345" s="24">
        <v>224.64500000000001</v>
      </c>
      <c r="T345" s="10">
        <f t="shared" si="47"/>
        <v>-6.4194892385764337</v>
      </c>
      <c r="V345" s="23">
        <v>0.188</v>
      </c>
    </row>
    <row r="346" spans="1:22" x14ac:dyDescent="0.25">
      <c r="A346" s="23">
        <v>16</v>
      </c>
      <c r="C346">
        <v>30</v>
      </c>
      <c r="D346" t="s">
        <v>732</v>
      </c>
      <c r="E346" t="s">
        <v>733</v>
      </c>
      <c r="F346">
        <v>3</v>
      </c>
      <c r="G346">
        <v>3</v>
      </c>
      <c r="H346" t="s">
        <v>762</v>
      </c>
      <c r="I346" t="s">
        <v>763</v>
      </c>
      <c r="J346" s="23">
        <v>7</v>
      </c>
      <c r="K346" t="s">
        <v>75</v>
      </c>
      <c r="L346" s="23" t="s">
        <v>622</v>
      </c>
      <c r="M346" s="23">
        <f t="shared" ref="M346:M347" si="48">$Q$278</f>
        <v>235.93595500000001</v>
      </c>
      <c r="N346" s="23">
        <v>2</v>
      </c>
      <c r="O346" s="23">
        <v>4</v>
      </c>
      <c r="P346" s="23">
        <v>2</v>
      </c>
      <c r="Q346" s="41">
        <f>(M346+N346*$N$2+(O346*$O$2)+P346*$P$2)</f>
        <v>245.39642500000002</v>
      </c>
      <c r="R346" s="24">
        <v>243.68100000000001</v>
      </c>
      <c r="T346" s="10">
        <f t="shared" si="47"/>
        <v>0.70396337835120926</v>
      </c>
      <c r="V346" s="23">
        <v>1.1798</v>
      </c>
    </row>
    <row r="347" spans="1:22" x14ac:dyDescent="0.25">
      <c r="A347" s="23">
        <v>16</v>
      </c>
      <c r="C347">
        <v>31</v>
      </c>
      <c r="D347" t="s">
        <v>732</v>
      </c>
      <c r="E347" t="s">
        <v>733</v>
      </c>
      <c r="F347">
        <v>3</v>
      </c>
      <c r="G347">
        <v>3</v>
      </c>
      <c r="H347" t="s">
        <v>764</v>
      </c>
      <c r="I347" t="s">
        <v>765</v>
      </c>
      <c r="J347" s="23">
        <v>7</v>
      </c>
      <c r="K347" t="s">
        <v>75</v>
      </c>
      <c r="L347" s="23" t="s">
        <v>622</v>
      </c>
      <c r="M347" s="23">
        <f t="shared" si="48"/>
        <v>235.93595500000001</v>
      </c>
      <c r="N347" s="23">
        <v>6</v>
      </c>
      <c r="O347" s="23">
        <v>4</v>
      </c>
      <c r="P347" s="23">
        <v>6</v>
      </c>
      <c r="Q347" s="41">
        <f>(M347+N347*$N$2+(O347*$O$2)+P347*$P$2)</f>
        <v>256.40306580000004</v>
      </c>
      <c r="R347" s="41">
        <v>256.73500000000001</v>
      </c>
      <c r="T347" s="10">
        <f t="shared" si="47"/>
        <v>-0.1292905914658998</v>
      </c>
      <c r="V347" s="23">
        <v>2.5533999999999999</v>
      </c>
    </row>
    <row r="348" spans="1:22" s="1" customFormat="1" x14ac:dyDescent="0.25">
      <c r="A348" s="33">
        <v>16</v>
      </c>
      <c r="B348" s="1" t="s">
        <v>19</v>
      </c>
      <c r="C348" s="1">
        <v>32</v>
      </c>
      <c r="D348" s="1" t="s">
        <v>732</v>
      </c>
      <c r="E348" s="1" t="s">
        <v>733</v>
      </c>
      <c r="F348" s="1">
        <v>3</v>
      </c>
      <c r="G348" s="1">
        <v>3</v>
      </c>
      <c r="H348" s="1" t="s">
        <v>766</v>
      </c>
      <c r="I348" s="1" t="s">
        <v>767</v>
      </c>
      <c r="J348" s="33">
        <v>8</v>
      </c>
      <c r="K348" s="1" t="s">
        <v>19</v>
      </c>
      <c r="L348" s="33" t="s">
        <v>967</v>
      </c>
      <c r="M348" s="33">
        <f>$Q$16*8</f>
        <v>226.11758080000001</v>
      </c>
      <c r="N348" s="33">
        <v>12</v>
      </c>
      <c r="O348" s="33">
        <v>12</v>
      </c>
      <c r="P348" s="33">
        <v>13</v>
      </c>
      <c r="Q348" s="51">
        <f>(M348+N348*$N$2+(O348*$O$2)+P348*$P$2)</f>
        <v>271.68254780000001</v>
      </c>
      <c r="R348" s="24">
        <v>271.77999999999997</v>
      </c>
      <c r="T348" s="11">
        <f t="shared" si="47"/>
        <v>-3.5857016704674297E-2</v>
      </c>
      <c r="U348" s="33"/>
      <c r="V348" s="33" t="s">
        <v>25</v>
      </c>
    </row>
    <row r="349" spans="1:22" x14ac:dyDescent="0.25">
      <c r="A349" s="23">
        <v>16</v>
      </c>
      <c r="C349">
        <v>33</v>
      </c>
      <c r="D349" t="s">
        <v>732</v>
      </c>
      <c r="E349" t="s">
        <v>733</v>
      </c>
      <c r="F349">
        <v>3</v>
      </c>
      <c r="G349">
        <v>3</v>
      </c>
      <c r="H349" t="s">
        <v>768</v>
      </c>
      <c r="I349" t="s">
        <v>769</v>
      </c>
      <c r="J349" s="23">
        <v>8</v>
      </c>
      <c r="K349" t="s">
        <v>75</v>
      </c>
      <c r="L349" s="41" t="s">
        <v>766</v>
      </c>
      <c r="M349" s="41">
        <f>$Q$348</f>
        <v>271.68254780000001</v>
      </c>
      <c r="N349" s="23">
        <v>3</v>
      </c>
      <c r="O349" s="23">
        <v>0</v>
      </c>
      <c r="P349" s="23">
        <v>3</v>
      </c>
      <c r="Q349" s="41">
        <f>(M349+N349*$N$2+(O349*$O$2)+P349*$P$2)</f>
        <v>279.93752840000002</v>
      </c>
      <c r="R349" s="41">
        <v>280.42099999999999</v>
      </c>
      <c r="T349" s="10">
        <f t="shared" si="47"/>
        <v>-0.17240919902574095</v>
      </c>
      <c r="V349" s="23" t="s">
        <v>25</v>
      </c>
    </row>
    <row r="350" spans="1:22" x14ac:dyDescent="0.25">
      <c r="A350" s="23">
        <v>16</v>
      </c>
      <c r="C350">
        <v>34</v>
      </c>
      <c r="D350" t="s">
        <v>732</v>
      </c>
      <c r="E350" t="s">
        <v>733</v>
      </c>
      <c r="F350">
        <v>3</v>
      </c>
      <c r="G350">
        <v>3</v>
      </c>
      <c r="H350" t="s">
        <v>770</v>
      </c>
      <c r="I350" t="s">
        <v>771</v>
      </c>
      <c r="J350" s="23">
        <v>8</v>
      </c>
      <c r="K350" t="s">
        <v>75</v>
      </c>
      <c r="L350" s="41" t="s">
        <v>766</v>
      </c>
      <c r="M350" s="41">
        <f t="shared" ref="M350:M366" si="49">$Q$348</f>
        <v>271.68254780000001</v>
      </c>
      <c r="N350" s="23">
        <v>7</v>
      </c>
      <c r="O350" s="23">
        <v>0</v>
      </c>
      <c r="P350" s="23">
        <v>7</v>
      </c>
      <c r="Q350" s="41">
        <f>(M350+N350*$N$2+(O350*$O$2)+P350*$P$2)</f>
        <v>290.94416920000003</v>
      </c>
      <c r="R350" s="41">
        <v>291.83800000000002</v>
      </c>
      <c r="T350" s="10">
        <f t="shared" si="47"/>
        <v>-0.30627635880179727</v>
      </c>
      <c r="V350" s="23" t="s">
        <v>25</v>
      </c>
    </row>
    <row r="351" spans="1:22" x14ac:dyDescent="0.25">
      <c r="A351" s="23">
        <v>16</v>
      </c>
      <c r="C351">
        <v>35</v>
      </c>
      <c r="D351" t="s">
        <v>732</v>
      </c>
      <c r="E351" t="s">
        <v>733</v>
      </c>
      <c r="F351">
        <v>3</v>
      </c>
      <c r="G351">
        <v>3</v>
      </c>
      <c r="H351" t="s">
        <v>772</v>
      </c>
      <c r="I351" t="s">
        <v>773</v>
      </c>
      <c r="J351" s="23">
        <v>8</v>
      </c>
      <c r="K351" t="s">
        <v>75</v>
      </c>
      <c r="L351" s="41" t="s">
        <v>766</v>
      </c>
      <c r="M351" s="41">
        <f t="shared" si="49"/>
        <v>271.68254780000001</v>
      </c>
      <c r="N351" s="23">
        <v>10</v>
      </c>
      <c r="O351" s="23">
        <v>0</v>
      </c>
      <c r="P351" s="23">
        <v>10</v>
      </c>
      <c r="Q351" s="41">
        <f>(M351+N351*$N$2+(O351*$O$2)+P351*$P$2)</f>
        <v>299.19914979999999</v>
      </c>
      <c r="R351" s="24">
        <v>298.82400000000001</v>
      </c>
      <c r="T351" s="10">
        <f t="shared" si="47"/>
        <v>0.12554205820147452</v>
      </c>
      <c r="V351" s="23">
        <v>7548768</v>
      </c>
    </row>
    <row r="352" spans="1:22" x14ac:dyDescent="0.25">
      <c r="A352" s="23">
        <v>16</v>
      </c>
      <c r="C352">
        <v>36</v>
      </c>
      <c r="D352" t="s">
        <v>732</v>
      </c>
      <c r="E352" t="s">
        <v>733</v>
      </c>
      <c r="F352">
        <v>3</v>
      </c>
      <c r="G352">
        <v>3</v>
      </c>
      <c r="H352" t="s">
        <v>774</v>
      </c>
      <c r="I352" t="s">
        <v>775</v>
      </c>
      <c r="J352" s="23">
        <v>8</v>
      </c>
      <c r="K352" t="s">
        <v>75</v>
      </c>
      <c r="L352" s="41" t="s">
        <v>766</v>
      </c>
      <c r="M352" s="41">
        <f t="shared" si="49"/>
        <v>271.68254780000001</v>
      </c>
      <c r="N352" s="23">
        <v>13</v>
      </c>
      <c r="O352" s="23">
        <v>0</v>
      </c>
      <c r="P352" s="23">
        <v>13</v>
      </c>
      <c r="Q352" s="41">
        <f>(M352+N352*$N$2+(O352*$O$2)+P352*$P$2)</f>
        <v>307.4541304</v>
      </c>
      <c r="R352" s="41">
        <v>308.714</v>
      </c>
      <c r="T352" s="10">
        <f t="shared" si="47"/>
        <v>-0.40810251559696092</v>
      </c>
      <c r="V352" s="23" t="s">
        <v>25</v>
      </c>
    </row>
    <row r="353" spans="1:22" x14ac:dyDescent="0.25">
      <c r="A353" s="23">
        <v>16</v>
      </c>
      <c r="C353">
        <v>37</v>
      </c>
      <c r="D353" t="s">
        <v>732</v>
      </c>
      <c r="E353" t="s">
        <v>733</v>
      </c>
      <c r="F353">
        <v>3</v>
      </c>
      <c r="G353">
        <v>3</v>
      </c>
      <c r="H353" t="s">
        <v>776</v>
      </c>
      <c r="I353" t="s">
        <v>777</v>
      </c>
      <c r="J353" s="23">
        <v>8</v>
      </c>
      <c r="K353" t="s">
        <v>75</v>
      </c>
      <c r="L353" s="41" t="s">
        <v>766</v>
      </c>
      <c r="M353" s="41">
        <f t="shared" si="49"/>
        <v>271.68254780000001</v>
      </c>
      <c r="N353" s="23">
        <v>15</v>
      </c>
      <c r="O353" s="23">
        <v>0</v>
      </c>
      <c r="P353" s="23">
        <v>15</v>
      </c>
      <c r="Q353" s="41">
        <f>(M353+N353*$N$2+(O353*$O$2)+P353*$P$2)</f>
        <v>312.9574508</v>
      </c>
      <c r="R353" s="41">
        <v>313.017</v>
      </c>
      <c r="T353" s="10">
        <f t="shared" si="47"/>
        <v>-1.9024270247300371E-2</v>
      </c>
      <c r="V353" s="23">
        <v>303</v>
      </c>
    </row>
    <row r="354" spans="1:22" x14ac:dyDescent="0.25">
      <c r="A354" s="23">
        <v>16</v>
      </c>
      <c r="C354">
        <v>38</v>
      </c>
      <c r="D354" t="s">
        <v>732</v>
      </c>
      <c r="E354" t="s">
        <v>733</v>
      </c>
      <c r="F354">
        <v>3</v>
      </c>
      <c r="G354">
        <v>3</v>
      </c>
      <c r="H354" t="s">
        <v>778</v>
      </c>
      <c r="I354" t="s">
        <v>779</v>
      </c>
      <c r="J354" s="23">
        <v>8</v>
      </c>
      <c r="K354" t="s">
        <v>75</v>
      </c>
      <c r="L354" s="41" t="s">
        <v>766</v>
      </c>
      <c r="M354" s="41">
        <f t="shared" si="49"/>
        <v>271.68254780000001</v>
      </c>
      <c r="N354" s="23">
        <v>18</v>
      </c>
      <c r="O354" s="23">
        <v>0</v>
      </c>
      <c r="P354" s="23">
        <v>18</v>
      </c>
      <c r="Q354" s="41">
        <f>(M354+N354*$N$2+(O354*$O$2)+P354*$P$2)</f>
        <v>321.21243140000001</v>
      </c>
      <c r="R354" s="24">
        <v>321.053</v>
      </c>
      <c r="T354" s="10">
        <f t="shared" si="47"/>
        <v>4.9658903670115759E-2</v>
      </c>
      <c r="V354" s="23">
        <v>10218</v>
      </c>
    </row>
    <row r="355" spans="1:22" x14ac:dyDescent="0.25">
      <c r="A355" s="23">
        <v>16</v>
      </c>
      <c r="C355">
        <v>39</v>
      </c>
      <c r="D355" t="s">
        <v>732</v>
      </c>
      <c r="E355" t="s">
        <v>733</v>
      </c>
      <c r="F355">
        <v>3</v>
      </c>
      <c r="G355">
        <v>3</v>
      </c>
      <c r="H355" t="s">
        <v>780</v>
      </c>
      <c r="I355" t="s">
        <v>781</v>
      </c>
      <c r="J355" s="23">
        <v>8</v>
      </c>
      <c r="K355" t="s">
        <v>75</v>
      </c>
      <c r="L355" s="41" t="s">
        <v>766</v>
      </c>
      <c r="M355" s="41">
        <f t="shared" si="49"/>
        <v>271.68254780000001</v>
      </c>
      <c r="N355" s="23">
        <v>19</v>
      </c>
      <c r="O355" s="23">
        <v>0</v>
      </c>
      <c r="P355" s="23">
        <v>20</v>
      </c>
      <c r="Q355" s="41">
        <f>(M355+N355*$N$2+(O355*$O$2)+P355*$P$2)</f>
        <v>324.63768740000006</v>
      </c>
      <c r="R355" s="41">
        <v>325.42599999999999</v>
      </c>
      <c r="T355" s="10">
        <f t="shared" si="47"/>
        <v>-0.24224020207356711</v>
      </c>
      <c r="V355" s="23">
        <v>11.5</v>
      </c>
    </row>
    <row r="356" spans="1:22" x14ac:dyDescent="0.25">
      <c r="A356" s="23">
        <v>16</v>
      </c>
      <c r="C356">
        <v>40</v>
      </c>
      <c r="D356" t="s">
        <v>732</v>
      </c>
      <c r="E356" t="s">
        <v>733</v>
      </c>
      <c r="F356">
        <v>3</v>
      </c>
      <c r="G356">
        <v>3</v>
      </c>
      <c r="H356" t="s">
        <v>782</v>
      </c>
      <c r="I356" t="s">
        <v>783</v>
      </c>
      <c r="J356" s="23">
        <v>8</v>
      </c>
      <c r="K356" t="s">
        <v>75</v>
      </c>
      <c r="L356" s="41" t="s">
        <v>766</v>
      </c>
      <c r="M356" s="41">
        <f t="shared" si="49"/>
        <v>271.68254780000001</v>
      </c>
      <c r="N356" s="23">
        <v>22</v>
      </c>
      <c r="O356" s="23">
        <v>0</v>
      </c>
      <c r="P356" s="23">
        <v>23</v>
      </c>
      <c r="Q356" s="41">
        <f>(M356+N356*$N$2+(O356*$O$2)+P356*$P$2)</f>
        <v>332.89266800000001</v>
      </c>
      <c r="R356" s="41">
        <v>333.173</v>
      </c>
      <c r="T356" s="10">
        <f t="shared" si="47"/>
        <v>-8.4140071374327191E-2</v>
      </c>
      <c r="V356" s="23">
        <v>8.8000000000000007</v>
      </c>
    </row>
    <row r="357" spans="1:22" x14ac:dyDescent="0.25">
      <c r="A357" s="23">
        <v>16</v>
      </c>
      <c r="C357">
        <v>41</v>
      </c>
      <c r="D357" t="s">
        <v>732</v>
      </c>
      <c r="E357" t="s">
        <v>733</v>
      </c>
      <c r="F357">
        <v>3</v>
      </c>
      <c r="G357">
        <v>3</v>
      </c>
      <c r="H357" t="s">
        <v>784</v>
      </c>
      <c r="I357" t="s">
        <v>785</v>
      </c>
      <c r="J357" s="23">
        <v>8</v>
      </c>
      <c r="K357" t="s">
        <v>75</v>
      </c>
      <c r="L357" s="41" t="s">
        <v>766</v>
      </c>
      <c r="M357" s="41">
        <f t="shared" si="49"/>
        <v>271.68254780000001</v>
      </c>
      <c r="N357" s="23">
        <v>24</v>
      </c>
      <c r="O357" s="23">
        <v>0</v>
      </c>
      <c r="P357" s="23">
        <v>24</v>
      </c>
      <c r="Q357" s="41">
        <f>(M357+N357*$N$2+(O357*$O$2)+P357*$P$2)</f>
        <v>337.72239260000003</v>
      </c>
      <c r="R357" s="41">
        <v>337.41500000000002</v>
      </c>
      <c r="T357" s="10">
        <f t="shared" si="47"/>
        <v>9.1102233155021028E-2</v>
      </c>
      <c r="V357" s="23">
        <v>1.99</v>
      </c>
    </row>
    <row r="358" spans="1:22" x14ac:dyDescent="0.25">
      <c r="A358" s="23">
        <v>16</v>
      </c>
      <c r="C358">
        <v>42</v>
      </c>
      <c r="D358" t="s">
        <v>732</v>
      </c>
      <c r="E358" t="s">
        <v>733</v>
      </c>
      <c r="F358">
        <v>3</v>
      </c>
      <c r="G358">
        <v>3</v>
      </c>
      <c r="H358" t="s">
        <v>786</v>
      </c>
      <c r="I358" t="s">
        <v>787</v>
      </c>
      <c r="J358" s="23">
        <v>8</v>
      </c>
      <c r="K358" t="s">
        <v>75</v>
      </c>
      <c r="L358" s="41" t="s">
        <v>766</v>
      </c>
      <c r="M358" s="41">
        <f t="shared" si="49"/>
        <v>271.68254780000001</v>
      </c>
      <c r="N358" s="23">
        <v>26</v>
      </c>
      <c r="O358" s="23">
        <v>0</v>
      </c>
      <c r="P358" s="23">
        <v>26</v>
      </c>
      <c r="Q358" s="41">
        <f>(M358+N358*$N$2+(O358*$O$2)+P358*$P$2)</f>
        <v>343.22571300000004</v>
      </c>
      <c r="R358" s="41">
        <v>344.11500000000001</v>
      </c>
      <c r="T358" s="10">
        <f t="shared" si="47"/>
        <v>-0.25842726995334919</v>
      </c>
      <c r="V358" s="23">
        <v>1.016</v>
      </c>
    </row>
    <row r="359" spans="1:22" x14ac:dyDescent="0.25">
      <c r="A359" s="23">
        <v>16</v>
      </c>
      <c r="C359">
        <v>43</v>
      </c>
      <c r="D359" t="s">
        <v>732</v>
      </c>
      <c r="E359" t="s">
        <v>733</v>
      </c>
      <c r="F359">
        <v>3</v>
      </c>
      <c r="G359">
        <v>3</v>
      </c>
      <c r="H359" t="s">
        <v>788</v>
      </c>
      <c r="I359" t="s">
        <v>789</v>
      </c>
      <c r="J359" s="23">
        <v>8</v>
      </c>
      <c r="K359" t="s">
        <v>75</v>
      </c>
      <c r="L359" s="41" t="s">
        <v>766</v>
      </c>
      <c r="M359" s="41">
        <f t="shared" si="49"/>
        <v>271.68254780000001</v>
      </c>
      <c r="N359" s="23">
        <v>27</v>
      </c>
      <c r="O359" s="23">
        <v>0</v>
      </c>
      <c r="P359" s="23">
        <v>27</v>
      </c>
      <c r="Q359" s="41">
        <f>(M359+N359*$N$2+(O359*$O$2)+P359*$P$2)</f>
        <v>345.97737319999999</v>
      </c>
      <c r="R359" s="24">
        <v>346.74400000000003</v>
      </c>
      <c r="T359" s="10">
        <f t="shared" si="47"/>
        <v>-0.22109302540203724</v>
      </c>
      <c r="V359" s="23">
        <v>0.26500000000000001</v>
      </c>
    </row>
    <row r="360" spans="1:22" x14ac:dyDescent="0.25">
      <c r="A360" s="23">
        <v>16</v>
      </c>
      <c r="C360">
        <v>44</v>
      </c>
      <c r="D360" t="s">
        <v>732</v>
      </c>
      <c r="E360" t="s">
        <v>733</v>
      </c>
      <c r="F360">
        <v>3</v>
      </c>
      <c r="G360">
        <v>3</v>
      </c>
      <c r="H360" t="s">
        <v>790</v>
      </c>
      <c r="I360" t="s">
        <v>791</v>
      </c>
      <c r="J360" s="23">
        <v>8</v>
      </c>
      <c r="K360" t="s">
        <v>75</v>
      </c>
      <c r="L360" s="41" t="s">
        <v>766</v>
      </c>
      <c r="M360" s="41">
        <f t="shared" si="49"/>
        <v>271.68254780000001</v>
      </c>
      <c r="N360" s="23">
        <v>29</v>
      </c>
      <c r="O360" s="23">
        <v>0</v>
      </c>
      <c r="P360" s="23">
        <v>29</v>
      </c>
      <c r="Q360" s="41">
        <f>(M360+N360*$N$2+(O360*$O$2)+P360*$P$2)</f>
        <v>351.48069360000005</v>
      </c>
      <c r="R360" s="41">
        <v>351.82400000000001</v>
      </c>
      <c r="T360" s="10">
        <f t="shared" si="47"/>
        <v>-9.7579016781106559E-2</v>
      </c>
      <c r="V360" s="23">
        <v>0.1</v>
      </c>
    </row>
    <row r="361" spans="1:22" x14ac:dyDescent="0.25">
      <c r="A361" s="23">
        <v>16</v>
      </c>
      <c r="C361">
        <v>45</v>
      </c>
      <c r="D361" t="s">
        <v>732</v>
      </c>
      <c r="E361" t="s">
        <v>733</v>
      </c>
      <c r="F361">
        <v>3</v>
      </c>
      <c r="G361">
        <v>3</v>
      </c>
      <c r="H361" t="s">
        <v>792</v>
      </c>
      <c r="I361" t="s">
        <v>793</v>
      </c>
      <c r="J361" s="23">
        <v>8</v>
      </c>
      <c r="K361" t="s">
        <v>75</v>
      </c>
      <c r="L361" s="41" t="s">
        <v>766</v>
      </c>
      <c r="M361" s="41">
        <f t="shared" si="49"/>
        <v>271.68254780000001</v>
      </c>
      <c r="N361" s="23">
        <v>30</v>
      </c>
      <c r="O361" s="23">
        <v>0</v>
      </c>
      <c r="P361" s="23">
        <v>30</v>
      </c>
      <c r="Q361" s="41">
        <f>(M361+N361*$N$2+(O361*$O$2)+P361*$P$2)</f>
        <v>354.2323538</v>
      </c>
      <c r="R361" s="41">
        <v>354.01499999999999</v>
      </c>
      <c r="T361" s="10">
        <f t="shared" si="47"/>
        <v>6.1396776972730577E-2</v>
      </c>
      <c r="V361" s="23">
        <v>6.8000000000000005E-2</v>
      </c>
    </row>
    <row r="362" spans="1:22" x14ac:dyDescent="0.25">
      <c r="A362" s="23">
        <v>16</v>
      </c>
      <c r="C362">
        <v>46</v>
      </c>
      <c r="D362" t="s">
        <v>732</v>
      </c>
      <c r="E362" t="s">
        <v>733</v>
      </c>
      <c r="F362">
        <v>3</v>
      </c>
      <c r="G362">
        <v>3</v>
      </c>
      <c r="H362" t="s">
        <v>794</v>
      </c>
      <c r="I362" t="s">
        <v>795</v>
      </c>
      <c r="J362" s="23">
        <v>8</v>
      </c>
      <c r="K362" s="1" t="s">
        <v>98</v>
      </c>
      <c r="L362" s="41" t="s">
        <v>766</v>
      </c>
      <c r="M362" s="41">
        <f t="shared" si="49"/>
        <v>271.68254780000001</v>
      </c>
      <c r="N362" s="23">
        <v>31</v>
      </c>
      <c r="O362" s="23">
        <v>0</v>
      </c>
      <c r="P362" s="23">
        <v>32</v>
      </c>
      <c r="Q362" s="41">
        <f>(M362+N362*$N$2+(O362*$O$2)+P362*$P$2)</f>
        <v>357.65760979999999</v>
      </c>
      <c r="R362" s="24">
        <v>358.11</v>
      </c>
      <c r="T362" s="10">
        <f t="shared" si="47"/>
        <v>-0.12632716204518857</v>
      </c>
      <c r="V362" s="23">
        <v>0.05</v>
      </c>
    </row>
    <row r="363" spans="1:22" x14ac:dyDescent="0.25">
      <c r="A363" s="23">
        <v>16</v>
      </c>
      <c r="C363">
        <v>47</v>
      </c>
      <c r="D363" t="s">
        <v>732</v>
      </c>
      <c r="E363" t="s">
        <v>733</v>
      </c>
      <c r="F363">
        <v>3</v>
      </c>
      <c r="G363">
        <v>3</v>
      </c>
      <c r="H363" t="s">
        <v>796</v>
      </c>
      <c r="I363" t="s">
        <v>797</v>
      </c>
      <c r="J363" s="23">
        <v>8</v>
      </c>
      <c r="K363" t="s">
        <v>75</v>
      </c>
      <c r="L363" s="41" t="s">
        <v>766</v>
      </c>
      <c r="M363" s="41">
        <f t="shared" si="49"/>
        <v>271.68254780000001</v>
      </c>
      <c r="N363" s="23">
        <v>31</v>
      </c>
      <c r="O363" s="23">
        <v>0</v>
      </c>
      <c r="P363" s="23">
        <v>33</v>
      </c>
      <c r="Q363" s="41">
        <f>(M363+N363*$N$2+(O363*$O$2)+P363*$P$2)</f>
        <v>358.33120560000003</v>
      </c>
      <c r="R363" s="24">
        <v>359.64400000000001</v>
      </c>
      <c r="T363" s="10">
        <f t="shared" si="47"/>
        <v>-0.3650260813471024</v>
      </c>
      <c r="V363" s="23">
        <v>2.4E-2</v>
      </c>
    </row>
    <row r="364" spans="1:22" x14ac:dyDescent="0.25">
      <c r="A364" s="23">
        <v>16</v>
      </c>
      <c r="C364">
        <v>48</v>
      </c>
      <c r="D364" t="s">
        <v>732</v>
      </c>
      <c r="E364" t="s">
        <v>733</v>
      </c>
      <c r="F364">
        <v>3</v>
      </c>
      <c r="G364">
        <v>3</v>
      </c>
      <c r="H364" t="s">
        <v>798</v>
      </c>
      <c r="I364" t="s">
        <v>799</v>
      </c>
      <c r="J364" s="23">
        <v>8</v>
      </c>
      <c r="K364" t="s">
        <v>75</v>
      </c>
      <c r="L364" s="41" t="s">
        <v>766</v>
      </c>
      <c r="M364" s="41">
        <f t="shared" si="49"/>
        <v>271.68254780000001</v>
      </c>
      <c r="N364" s="23">
        <v>31</v>
      </c>
      <c r="O364" s="23">
        <v>0</v>
      </c>
      <c r="P364" s="23">
        <v>34</v>
      </c>
      <c r="Q364" s="41">
        <f>(M364+N364*$N$2+(O364*$O$2)+P364*$P$2)</f>
        <v>359.00480140000002</v>
      </c>
      <c r="R364" s="24">
        <v>362.49599999999998</v>
      </c>
      <c r="T364" s="10">
        <f t="shared" si="47"/>
        <v>-0.96309989627470693</v>
      </c>
      <c r="V364" s="23">
        <v>0.01</v>
      </c>
    </row>
    <row r="365" spans="1:22" x14ac:dyDescent="0.25">
      <c r="A365" s="23">
        <v>16</v>
      </c>
      <c r="C365">
        <v>49</v>
      </c>
      <c r="D365" t="s">
        <v>732</v>
      </c>
      <c r="E365" t="s">
        <v>733</v>
      </c>
      <c r="F365">
        <v>3</v>
      </c>
      <c r="G365">
        <v>3</v>
      </c>
      <c r="H365" t="s">
        <v>800</v>
      </c>
      <c r="I365" t="s">
        <v>801</v>
      </c>
      <c r="J365" s="23">
        <v>8</v>
      </c>
      <c r="K365" t="s">
        <v>75</v>
      </c>
      <c r="L365" s="41" t="s">
        <v>766</v>
      </c>
      <c r="M365" s="41">
        <f t="shared" si="49"/>
        <v>271.68254780000001</v>
      </c>
      <c r="N365" s="23">
        <v>31</v>
      </c>
      <c r="O365" s="23">
        <v>0</v>
      </c>
      <c r="P365" s="23">
        <v>35</v>
      </c>
      <c r="Q365" s="41">
        <f>(M365+N365*$N$2+(O365*$O$2)+P365*$P$2)</f>
        <v>359.67839720000001</v>
      </c>
      <c r="R365" s="24">
        <v>362.6</v>
      </c>
      <c r="T365" s="10">
        <f t="shared" si="47"/>
        <v>-0.80573712079426807</v>
      </c>
      <c r="V365" s="23">
        <v>4.0000000000000001E-3</v>
      </c>
    </row>
    <row r="366" spans="1:22" x14ac:dyDescent="0.25">
      <c r="A366" s="23">
        <v>16</v>
      </c>
      <c r="C366">
        <v>50</v>
      </c>
      <c r="D366" t="s">
        <v>732</v>
      </c>
      <c r="E366" t="s">
        <v>733</v>
      </c>
      <c r="F366">
        <v>3</v>
      </c>
      <c r="G366">
        <v>2</v>
      </c>
      <c r="H366" t="s">
        <v>802</v>
      </c>
      <c r="I366" t="s">
        <v>803</v>
      </c>
      <c r="J366" s="23">
        <v>8</v>
      </c>
      <c r="K366" t="s">
        <v>72</v>
      </c>
      <c r="L366" s="41" t="s">
        <v>766</v>
      </c>
      <c r="M366" s="41">
        <f t="shared" si="49"/>
        <v>271.68254780000001</v>
      </c>
      <c r="N366" s="23">
        <v>31</v>
      </c>
      <c r="O366" s="23">
        <v>0</v>
      </c>
      <c r="P366" s="23">
        <v>36</v>
      </c>
      <c r="Q366" s="41">
        <f>(M366+N366*$N$2+(O366*$O$2)+P366*$P$2)</f>
        <v>360.35199299999999</v>
      </c>
      <c r="R366" s="24">
        <v>362.6</v>
      </c>
      <c r="S366" s="4" t="s">
        <v>992</v>
      </c>
      <c r="T366" s="10">
        <f t="shared" si="47"/>
        <v>-0.61996883618313003</v>
      </c>
    </row>
    <row r="367" spans="1:22" x14ac:dyDescent="0.25">
      <c r="A367" s="23">
        <v>16</v>
      </c>
      <c r="C367">
        <v>51</v>
      </c>
      <c r="D367" t="s">
        <v>732</v>
      </c>
      <c r="E367" t="s">
        <v>733</v>
      </c>
      <c r="F367">
        <v>3</v>
      </c>
      <c r="G367">
        <v>2</v>
      </c>
      <c r="H367" t="s">
        <v>804</v>
      </c>
      <c r="I367" t="s">
        <v>805</v>
      </c>
      <c r="J367" s="23">
        <v>8</v>
      </c>
      <c r="L367" s="41"/>
      <c r="M367" s="41"/>
      <c r="Q367" s="41"/>
      <c r="R367" s="41"/>
      <c r="T367" s="10"/>
    </row>
    <row r="368" spans="1:22" x14ac:dyDescent="0.25">
      <c r="A368" s="23">
        <v>16</v>
      </c>
      <c r="C368">
        <v>52</v>
      </c>
      <c r="D368" t="s">
        <v>732</v>
      </c>
      <c r="E368" t="s">
        <v>733</v>
      </c>
      <c r="F368">
        <v>3</v>
      </c>
      <c r="G368">
        <v>2</v>
      </c>
      <c r="H368" t="s">
        <v>806</v>
      </c>
      <c r="I368" t="s">
        <v>807</v>
      </c>
      <c r="J368" s="23">
        <v>8</v>
      </c>
      <c r="L368" s="41"/>
      <c r="M368" s="41"/>
      <c r="Q368" s="41"/>
      <c r="R368" s="41"/>
      <c r="T368" s="10"/>
    </row>
    <row r="369" spans="1:22" x14ac:dyDescent="0.25">
      <c r="A369" s="23">
        <v>17</v>
      </c>
      <c r="C369">
        <v>17</v>
      </c>
      <c r="D369" t="s">
        <v>808</v>
      </c>
      <c r="E369" t="s">
        <v>809</v>
      </c>
      <c r="F369">
        <v>3</v>
      </c>
      <c r="G369">
        <v>2</v>
      </c>
      <c r="H369" t="s">
        <v>810</v>
      </c>
      <c r="I369" t="s">
        <v>811</v>
      </c>
      <c r="J369" s="23">
        <v>0</v>
      </c>
      <c r="K369" t="s">
        <v>58</v>
      </c>
      <c r="L369" s="23" t="s">
        <v>21</v>
      </c>
    </row>
    <row r="370" spans="1:22" x14ac:dyDescent="0.25">
      <c r="A370" s="23">
        <v>17</v>
      </c>
      <c r="C370">
        <v>18</v>
      </c>
      <c r="D370" t="s">
        <v>808</v>
      </c>
      <c r="E370" t="s">
        <v>809</v>
      </c>
      <c r="F370">
        <v>3</v>
      </c>
      <c r="G370">
        <v>2</v>
      </c>
      <c r="H370" t="s">
        <v>812</v>
      </c>
      <c r="I370" t="s">
        <v>813</v>
      </c>
      <c r="J370" s="23">
        <v>0</v>
      </c>
      <c r="K370" t="s">
        <v>58</v>
      </c>
      <c r="L370" s="23" t="s">
        <v>34</v>
      </c>
    </row>
    <row r="371" spans="1:22" x14ac:dyDescent="0.25">
      <c r="A371" s="23">
        <v>17</v>
      </c>
      <c r="C371">
        <v>19</v>
      </c>
      <c r="D371" t="s">
        <v>808</v>
      </c>
      <c r="E371" t="s">
        <v>809</v>
      </c>
      <c r="F371">
        <v>3</v>
      </c>
      <c r="G371">
        <v>2</v>
      </c>
      <c r="H371" t="s">
        <v>814</v>
      </c>
      <c r="I371" t="s">
        <v>815</v>
      </c>
      <c r="J371" s="23">
        <v>1</v>
      </c>
      <c r="K371" t="s">
        <v>58</v>
      </c>
      <c r="L371" s="23" t="s">
        <v>65</v>
      </c>
    </row>
    <row r="372" spans="1:22" x14ac:dyDescent="0.25">
      <c r="A372" s="23">
        <v>17</v>
      </c>
      <c r="C372">
        <v>20</v>
      </c>
      <c r="D372" t="s">
        <v>808</v>
      </c>
      <c r="E372" t="s">
        <v>809</v>
      </c>
      <c r="F372">
        <v>3</v>
      </c>
      <c r="G372">
        <v>2</v>
      </c>
      <c r="H372" t="s">
        <v>816</v>
      </c>
      <c r="I372" t="s">
        <v>817</v>
      </c>
      <c r="J372" s="23">
        <v>1</v>
      </c>
      <c r="K372" t="s">
        <v>58</v>
      </c>
    </row>
    <row r="373" spans="1:22" x14ac:dyDescent="0.25">
      <c r="A373" s="23">
        <v>17</v>
      </c>
      <c r="C373">
        <v>21</v>
      </c>
      <c r="D373" t="s">
        <v>808</v>
      </c>
      <c r="E373" t="s">
        <v>809</v>
      </c>
      <c r="F373">
        <v>3</v>
      </c>
      <c r="G373">
        <v>2</v>
      </c>
      <c r="H373" t="s">
        <v>818</v>
      </c>
      <c r="I373" t="s">
        <v>819</v>
      </c>
      <c r="J373" s="23">
        <v>2</v>
      </c>
      <c r="K373" t="s">
        <v>58</v>
      </c>
    </row>
    <row r="374" spans="1:22" x14ac:dyDescent="0.25">
      <c r="A374" s="23">
        <v>17</v>
      </c>
      <c r="C374">
        <v>22</v>
      </c>
      <c r="D374" t="s">
        <v>808</v>
      </c>
      <c r="E374" t="s">
        <v>809</v>
      </c>
      <c r="F374">
        <v>3</v>
      </c>
      <c r="G374">
        <v>2</v>
      </c>
      <c r="H374" t="s">
        <v>820</v>
      </c>
      <c r="I374" t="s">
        <v>821</v>
      </c>
      <c r="J374" s="23">
        <v>2</v>
      </c>
      <c r="K374" t="s">
        <v>58</v>
      </c>
    </row>
    <row r="375" spans="1:22" x14ac:dyDescent="0.25">
      <c r="A375" s="23">
        <v>17</v>
      </c>
      <c r="C375">
        <v>23</v>
      </c>
      <c r="D375" t="s">
        <v>808</v>
      </c>
      <c r="E375" t="s">
        <v>809</v>
      </c>
      <c r="F375">
        <v>3</v>
      </c>
      <c r="G375">
        <v>2</v>
      </c>
      <c r="H375" t="s">
        <v>822</v>
      </c>
      <c r="I375" t="s">
        <v>823</v>
      </c>
      <c r="J375" s="23">
        <v>3</v>
      </c>
      <c r="K375" t="s">
        <v>58</v>
      </c>
    </row>
    <row r="376" spans="1:22" x14ac:dyDescent="0.25">
      <c r="A376" s="23">
        <v>17</v>
      </c>
      <c r="C376">
        <v>24</v>
      </c>
      <c r="D376" t="s">
        <v>808</v>
      </c>
      <c r="E376" t="s">
        <v>809</v>
      </c>
      <c r="F376">
        <v>3</v>
      </c>
      <c r="G376">
        <v>2</v>
      </c>
      <c r="H376" t="s">
        <v>824</v>
      </c>
      <c r="I376" t="s">
        <v>825</v>
      </c>
      <c r="J376" s="23">
        <v>3</v>
      </c>
      <c r="K376" t="s">
        <v>58</v>
      </c>
    </row>
    <row r="377" spans="1:22" x14ac:dyDescent="0.25">
      <c r="A377" s="23">
        <v>17</v>
      </c>
      <c r="C377">
        <v>25</v>
      </c>
      <c r="D377" t="s">
        <v>808</v>
      </c>
      <c r="E377" t="s">
        <v>809</v>
      </c>
      <c r="F377">
        <v>3</v>
      </c>
      <c r="G377">
        <v>3</v>
      </c>
      <c r="H377" t="s">
        <v>826</v>
      </c>
      <c r="I377" t="s">
        <v>827</v>
      </c>
      <c r="J377" s="23">
        <v>4</v>
      </c>
      <c r="K377" t="s">
        <v>58</v>
      </c>
    </row>
    <row r="378" spans="1:22" x14ac:dyDescent="0.25">
      <c r="A378" s="23">
        <v>17</v>
      </c>
      <c r="C378">
        <v>26</v>
      </c>
      <c r="D378" t="s">
        <v>808</v>
      </c>
      <c r="E378" t="s">
        <v>809</v>
      </c>
      <c r="F378">
        <v>3</v>
      </c>
      <c r="G378">
        <v>3</v>
      </c>
      <c r="H378" t="s">
        <v>828</v>
      </c>
      <c r="I378" t="s">
        <v>829</v>
      </c>
      <c r="J378" s="23">
        <v>4</v>
      </c>
      <c r="K378" t="s">
        <v>58</v>
      </c>
    </row>
    <row r="379" spans="1:22" x14ac:dyDescent="0.25">
      <c r="A379" s="23">
        <v>17</v>
      </c>
      <c r="C379">
        <v>27</v>
      </c>
      <c r="D379" t="s">
        <v>808</v>
      </c>
      <c r="E379" t="s">
        <v>809</v>
      </c>
      <c r="F379">
        <v>3</v>
      </c>
      <c r="G379">
        <v>3</v>
      </c>
      <c r="H379" t="s">
        <v>830</v>
      </c>
      <c r="I379" t="s">
        <v>831</v>
      </c>
      <c r="J379" s="23">
        <v>5</v>
      </c>
      <c r="K379" t="s">
        <v>90</v>
      </c>
      <c r="T379" s="10"/>
    </row>
    <row r="380" spans="1:22" x14ac:dyDescent="0.25">
      <c r="A380" s="23">
        <v>17</v>
      </c>
      <c r="C380">
        <v>28</v>
      </c>
      <c r="D380" t="s">
        <v>808</v>
      </c>
      <c r="E380" t="s">
        <v>809</v>
      </c>
      <c r="F380">
        <v>3</v>
      </c>
      <c r="G380">
        <v>3</v>
      </c>
      <c r="H380" t="s">
        <v>832</v>
      </c>
      <c r="I380" t="s">
        <v>833</v>
      </c>
      <c r="J380" s="23">
        <v>5</v>
      </c>
      <c r="K380" t="s">
        <v>75</v>
      </c>
      <c r="L380" s="23" t="s">
        <v>374</v>
      </c>
      <c r="M380" s="23">
        <f t="shared" ref="M380" si="50">$Q$159</f>
        <v>160.02822599999999</v>
      </c>
      <c r="N380" s="23">
        <v>3</v>
      </c>
      <c r="O380" s="23">
        <v>18</v>
      </c>
      <c r="P380" s="23">
        <v>3</v>
      </c>
      <c r="Q380" s="41">
        <f>(M380+N380*$N$2+(O380*$O$2)+P380*$P$2)</f>
        <v>186.09037979999997</v>
      </c>
      <c r="R380" s="24">
        <v>185.18</v>
      </c>
      <c r="T380" s="10">
        <f t="shared" ref="T380:T405" si="51">(Q380-R380)/R380*100</f>
        <v>0.49161885732798272</v>
      </c>
      <c r="V380" s="23">
        <v>0.02</v>
      </c>
    </row>
    <row r="381" spans="1:22" x14ac:dyDescent="0.25">
      <c r="A381" s="23">
        <v>17</v>
      </c>
      <c r="C381">
        <v>29</v>
      </c>
      <c r="D381" t="s">
        <v>808</v>
      </c>
      <c r="E381" t="s">
        <v>809</v>
      </c>
      <c r="F381">
        <v>3</v>
      </c>
      <c r="G381">
        <v>3</v>
      </c>
      <c r="H381" t="s">
        <v>834</v>
      </c>
      <c r="I381" t="s">
        <v>835</v>
      </c>
      <c r="J381" s="23">
        <v>6</v>
      </c>
      <c r="K381" t="s">
        <v>75</v>
      </c>
      <c r="L381" s="23" t="s">
        <v>505</v>
      </c>
      <c r="M381" s="23">
        <f>$Q$216</f>
        <v>198.11129779999999</v>
      </c>
      <c r="N381" s="23">
        <v>0</v>
      </c>
      <c r="O381" s="23">
        <v>8</v>
      </c>
      <c r="P381" s="23">
        <v>0</v>
      </c>
      <c r="Q381" s="41">
        <f>(M381+N381*$N$2+(O381*$O$2)+P381*$P$2)</f>
        <v>206.02559699999998</v>
      </c>
      <c r="R381" s="24">
        <v>206.749</v>
      </c>
      <c r="T381" s="10">
        <f t="shared" si="51"/>
        <v>-0.3498943162965813</v>
      </c>
      <c r="V381" s="23">
        <v>0.11</v>
      </c>
    </row>
    <row r="382" spans="1:22" x14ac:dyDescent="0.25">
      <c r="A382" s="23">
        <v>17</v>
      </c>
      <c r="C382">
        <v>30</v>
      </c>
      <c r="D382" t="s">
        <v>808</v>
      </c>
      <c r="E382" t="s">
        <v>809</v>
      </c>
      <c r="F382">
        <v>3</v>
      </c>
      <c r="G382">
        <v>3</v>
      </c>
      <c r="H382" t="s">
        <v>836</v>
      </c>
      <c r="I382" t="s">
        <v>837</v>
      </c>
      <c r="J382" s="23">
        <v>6</v>
      </c>
      <c r="K382" t="s">
        <v>75</v>
      </c>
      <c r="L382" s="23" t="s">
        <v>505</v>
      </c>
      <c r="M382" s="23">
        <f>$Q$216</f>
        <v>198.11129779999999</v>
      </c>
      <c r="N382" s="23">
        <v>6</v>
      </c>
      <c r="O382" s="23">
        <v>8</v>
      </c>
      <c r="P382" s="23">
        <v>7</v>
      </c>
      <c r="Q382" s="41">
        <f>(M382+N382*$N$2+(O382*$O$2)+P382*$P$2)</f>
        <v>223.20915399999996</v>
      </c>
      <c r="R382" s="24">
        <v>224.16499999999999</v>
      </c>
      <c r="T382" s="10">
        <f t="shared" si="51"/>
        <v>-0.42640287288382955</v>
      </c>
      <c r="V382" s="23">
        <v>0.03</v>
      </c>
    </row>
    <row r="383" spans="1:22" x14ac:dyDescent="0.25">
      <c r="A383" s="23">
        <v>17</v>
      </c>
      <c r="C383">
        <v>31</v>
      </c>
      <c r="D383" t="s">
        <v>808</v>
      </c>
      <c r="E383" t="s">
        <v>809</v>
      </c>
      <c r="F383">
        <v>3</v>
      </c>
      <c r="G383">
        <v>3</v>
      </c>
      <c r="H383" t="s">
        <v>838</v>
      </c>
      <c r="I383" t="s">
        <v>839</v>
      </c>
      <c r="J383" s="23">
        <v>7</v>
      </c>
      <c r="K383" t="s">
        <v>75</v>
      </c>
      <c r="L383" s="23" t="s">
        <v>622</v>
      </c>
      <c r="M383" s="23">
        <f t="shared" ref="M383:M384" si="52">$Q$278</f>
        <v>235.93595500000001</v>
      </c>
      <c r="N383" s="23">
        <v>0</v>
      </c>
      <c r="O383" s="23">
        <v>6</v>
      </c>
      <c r="P383" s="23">
        <v>0</v>
      </c>
      <c r="Q383" s="41">
        <f>(M383+N383*$N$2+(O383*$O$2)+P383*$P$2)</f>
        <v>241.8716794</v>
      </c>
      <c r="R383" s="24">
        <v>243.94499999999999</v>
      </c>
      <c r="T383" s="10">
        <f t="shared" si="51"/>
        <v>-0.84991313615773567</v>
      </c>
      <c r="V383" s="23">
        <v>0.15</v>
      </c>
    </row>
    <row r="384" spans="1:22" x14ac:dyDescent="0.25">
      <c r="A384" s="23">
        <v>17</v>
      </c>
      <c r="C384">
        <v>32</v>
      </c>
      <c r="D384" t="s">
        <v>808</v>
      </c>
      <c r="E384" t="s">
        <v>809</v>
      </c>
      <c r="F384">
        <v>3</v>
      </c>
      <c r="G384">
        <v>3</v>
      </c>
      <c r="H384" t="s">
        <v>840</v>
      </c>
      <c r="I384" t="s">
        <v>841</v>
      </c>
      <c r="J384" s="23">
        <v>7</v>
      </c>
      <c r="K384" t="s">
        <v>75</v>
      </c>
      <c r="L384" s="23" t="s">
        <v>622</v>
      </c>
      <c r="M384" s="23">
        <f t="shared" si="52"/>
        <v>235.93595500000001</v>
      </c>
      <c r="N384" s="23">
        <v>6</v>
      </c>
      <c r="O384" s="23">
        <v>6</v>
      </c>
      <c r="P384" s="23">
        <v>6</v>
      </c>
      <c r="Q384" s="41">
        <f>(M384+N384*$N$2+(O384*$O$2)+P384*$P$2)</f>
        <v>258.38164060000003</v>
      </c>
      <c r="R384" s="24">
        <v>258.31599999999997</v>
      </c>
      <c r="T384" s="10">
        <f t="shared" si="51"/>
        <v>2.5410969510232261E-2</v>
      </c>
      <c r="V384" s="23">
        <v>0.29799999999999999</v>
      </c>
    </row>
    <row r="385" spans="1:22" s="3" customFormat="1" x14ac:dyDescent="0.25">
      <c r="A385" s="37">
        <v>17</v>
      </c>
      <c r="C385" s="3">
        <v>33</v>
      </c>
      <c r="D385" s="3" t="s">
        <v>808</v>
      </c>
      <c r="E385" s="3" t="s">
        <v>809</v>
      </c>
      <c r="F385" s="3">
        <v>3</v>
      </c>
      <c r="G385" s="3">
        <v>3</v>
      </c>
      <c r="H385" s="3" t="s">
        <v>842</v>
      </c>
      <c r="I385" s="3" t="s">
        <v>843</v>
      </c>
      <c r="J385" s="37">
        <v>8</v>
      </c>
      <c r="K385" s="3" t="s">
        <v>75</v>
      </c>
      <c r="L385" s="42" t="s">
        <v>766</v>
      </c>
      <c r="M385" s="42">
        <f>$Q$348</f>
        <v>271.68254780000001</v>
      </c>
      <c r="N385" s="37">
        <v>0</v>
      </c>
      <c r="O385" s="37">
        <v>2</v>
      </c>
      <c r="P385" s="37">
        <v>0</v>
      </c>
      <c r="Q385" s="42">
        <f>(M385+N385*$N$2+(O385*$O$2)+P385*$P$2)</f>
        <v>273.6611226</v>
      </c>
      <c r="R385" s="45">
        <v>274.05599999999998</v>
      </c>
      <c r="T385" s="12">
        <f t="shared" si="51"/>
        <v>-0.14408639110254268</v>
      </c>
      <c r="U385" s="37"/>
      <c r="V385" s="37">
        <v>2.5099999999999998</v>
      </c>
    </row>
    <row r="386" spans="1:22" x14ac:dyDescent="0.25">
      <c r="A386" s="23">
        <v>17</v>
      </c>
      <c r="C386">
        <v>34</v>
      </c>
      <c r="D386" t="s">
        <v>808</v>
      </c>
      <c r="E386" t="s">
        <v>809</v>
      </c>
      <c r="F386">
        <v>3</v>
      </c>
      <c r="G386">
        <v>3</v>
      </c>
      <c r="H386" t="s">
        <v>844</v>
      </c>
      <c r="I386" t="s">
        <v>845</v>
      </c>
      <c r="J386" s="23">
        <v>8</v>
      </c>
      <c r="K386" t="s">
        <v>75</v>
      </c>
      <c r="L386" s="41" t="s">
        <v>766</v>
      </c>
      <c r="M386" s="41">
        <f t="shared" ref="M386:M406" si="53">$Q$348</f>
        <v>271.68254780000001</v>
      </c>
      <c r="N386" s="23">
        <v>4</v>
      </c>
      <c r="O386" s="23">
        <v>2</v>
      </c>
      <c r="P386" s="23">
        <v>5</v>
      </c>
      <c r="Q386" s="41">
        <f>(M386+N386*$N$2+(O386*$O$2)+P386*$P$2)</f>
        <v>285.3413592</v>
      </c>
      <c r="R386" s="24">
        <v>285.56400000000002</v>
      </c>
      <c r="T386" s="10">
        <f t="shared" si="51"/>
        <v>-7.7965289742412194E-2</v>
      </c>
      <c r="V386" s="23">
        <v>1.53</v>
      </c>
    </row>
    <row r="387" spans="1:22" s="6" customFormat="1" x14ac:dyDescent="0.25">
      <c r="A387" s="32">
        <v>17</v>
      </c>
      <c r="B387" s="6" t="s">
        <v>19</v>
      </c>
      <c r="C387" s="6">
        <v>35</v>
      </c>
      <c r="D387" s="6" t="s">
        <v>808</v>
      </c>
      <c r="E387" s="6" t="s">
        <v>809</v>
      </c>
      <c r="F387" s="6">
        <v>3</v>
      </c>
      <c r="G387" s="6">
        <v>3</v>
      </c>
      <c r="H387" s="6" t="s">
        <v>846</v>
      </c>
      <c r="I387" s="6" t="s">
        <v>847</v>
      </c>
      <c r="J387" s="32">
        <v>8</v>
      </c>
      <c r="K387" s="6" t="s">
        <v>19</v>
      </c>
      <c r="L387" s="43" t="s">
        <v>766</v>
      </c>
      <c r="M387" s="43">
        <f t="shared" si="53"/>
        <v>271.68254780000001</v>
      </c>
      <c r="N387" s="32">
        <v>9</v>
      </c>
      <c r="O387" s="32">
        <v>2</v>
      </c>
      <c r="P387" s="32">
        <v>9</v>
      </c>
      <c r="Q387" s="43">
        <f>(M387+N387*$N$2+(O387*$O$2)+P387*$P$2)</f>
        <v>298.42606439999997</v>
      </c>
      <c r="R387" s="24">
        <v>298.209</v>
      </c>
      <c r="T387" s="15">
        <f t="shared" si="51"/>
        <v>7.2789352434021015E-2</v>
      </c>
      <c r="U387" s="32"/>
      <c r="V387" s="32" t="s">
        <v>25</v>
      </c>
    </row>
    <row r="388" spans="1:22" x14ac:dyDescent="0.25">
      <c r="A388" s="23">
        <v>17</v>
      </c>
      <c r="C388">
        <v>36</v>
      </c>
      <c r="D388" t="s">
        <v>808</v>
      </c>
      <c r="E388" t="s">
        <v>809</v>
      </c>
      <c r="F388">
        <v>3</v>
      </c>
      <c r="G388">
        <v>3</v>
      </c>
      <c r="H388" t="s">
        <v>848</v>
      </c>
      <c r="I388" t="s">
        <v>849</v>
      </c>
      <c r="J388" s="23">
        <v>8</v>
      </c>
      <c r="K388" t="s">
        <v>75</v>
      </c>
      <c r="L388" s="41" t="s">
        <v>766</v>
      </c>
      <c r="M388" s="41">
        <f t="shared" si="53"/>
        <v>271.68254780000001</v>
      </c>
      <c r="N388" s="23">
        <v>12</v>
      </c>
      <c r="O388" s="23">
        <v>2</v>
      </c>
      <c r="P388" s="23">
        <v>12</v>
      </c>
      <c r="Q388" s="41">
        <f>(M388+N388*$N$2+(O388*$O$2)+P388*$P$2)</f>
        <v>306.68104500000004</v>
      </c>
      <c r="R388" s="41">
        <v>306.78899999999999</v>
      </c>
      <c r="T388" s="10">
        <f t="shared" si="51"/>
        <v>-3.5188680167785411E-2</v>
      </c>
      <c r="V388" s="23">
        <v>9500000000000</v>
      </c>
    </row>
    <row r="389" spans="1:22" x14ac:dyDescent="0.25">
      <c r="A389" s="23">
        <v>17</v>
      </c>
      <c r="B389" t="s">
        <v>19</v>
      </c>
      <c r="C389">
        <v>37</v>
      </c>
      <c r="D389" t="s">
        <v>808</v>
      </c>
      <c r="E389" t="s">
        <v>809</v>
      </c>
      <c r="F389">
        <v>3</v>
      </c>
      <c r="G389">
        <v>3</v>
      </c>
      <c r="H389" t="s">
        <v>850</v>
      </c>
      <c r="I389" t="s">
        <v>851</v>
      </c>
      <c r="J389" s="23">
        <v>8</v>
      </c>
      <c r="K389" t="s">
        <v>75</v>
      </c>
      <c r="L389" s="41" t="s">
        <v>766</v>
      </c>
      <c r="M389" s="41">
        <f t="shared" si="53"/>
        <v>271.68254780000001</v>
      </c>
      <c r="N389" s="23">
        <v>16</v>
      </c>
      <c r="O389" s="23">
        <v>2</v>
      </c>
      <c r="P389" s="23">
        <v>16</v>
      </c>
      <c r="Q389" s="41">
        <f>(M389+N389*$N$2+(O389*$O$2)+P389*$P$2)</f>
        <v>317.6876858</v>
      </c>
      <c r="R389" s="41">
        <v>317.10000000000002</v>
      </c>
      <c r="T389" s="10">
        <f t="shared" si="51"/>
        <v>0.18533137811415143</v>
      </c>
      <c r="V389" s="23" t="s">
        <v>25</v>
      </c>
    </row>
    <row r="390" spans="1:22" x14ac:dyDescent="0.25">
      <c r="A390" s="23">
        <v>17</v>
      </c>
      <c r="C390">
        <v>38</v>
      </c>
      <c r="D390" t="s">
        <v>808</v>
      </c>
      <c r="E390" t="s">
        <v>809</v>
      </c>
      <c r="F390">
        <v>3</v>
      </c>
      <c r="G390">
        <v>3</v>
      </c>
      <c r="H390" t="s">
        <v>852</v>
      </c>
      <c r="I390" t="s">
        <v>853</v>
      </c>
      <c r="J390" s="23">
        <v>8</v>
      </c>
      <c r="K390" t="s">
        <v>75</v>
      </c>
      <c r="L390" s="41" t="s">
        <v>766</v>
      </c>
      <c r="M390" s="41">
        <f t="shared" si="53"/>
        <v>271.68254780000001</v>
      </c>
      <c r="N390" s="23">
        <v>18</v>
      </c>
      <c r="O390" s="23">
        <v>2</v>
      </c>
      <c r="P390" s="23">
        <v>18</v>
      </c>
      <c r="Q390" s="41">
        <f>(M390+N390*$N$2+(O390*$O$2)+P390*$P$2)</f>
        <v>323.1910062</v>
      </c>
      <c r="R390" s="41">
        <v>323.20800000000003</v>
      </c>
      <c r="T390" s="10">
        <f t="shared" si="51"/>
        <v>-5.2578525284098562E-3</v>
      </c>
      <c r="V390" s="23">
        <v>2220</v>
      </c>
    </row>
    <row r="391" spans="1:22" x14ac:dyDescent="0.25">
      <c r="A391" s="23">
        <v>17</v>
      </c>
      <c r="C391">
        <v>39</v>
      </c>
      <c r="D391" t="s">
        <v>808</v>
      </c>
      <c r="E391" t="s">
        <v>809</v>
      </c>
      <c r="F391">
        <v>3</v>
      </c>
      <c r="G391">
        <v>3</v>
      </c>
      <c r="H391" t="s">
        <v>854</v>
      </c>
      <c r="I391" t="s">
        <v>855</v>
      </c>
      <c r="J391" s="23">
        <v>8</v>
      </c>
      <c r="K391" t="s">
        <v>75</v>
      </c>
      <c r="L391" s="41" t="s">
        <v>766</v>
      </c>
      <c r="M391" s="41">
        <f t="shared" si="53"/>
        <v>271.68254780000001</v>
      </c>
      <c r="N391" s="23">
        <v>21</v>
      </c>
      <c r="O391" s="23">
        <v>2</v>
      </c>
      <c r="P391" s="23">
        <v>21</v>
      </c>
      <c r="Q391" s="41">
        <f>(M391+N391*$N$2+(O391*$O$2)+P391*$P$2)</f>
        <v>331.44598680000001</v>
      </c>
      <c r="R391" s="24">
        <v>331.28100000000001</v>
      </c>
      <c r="T391" s="10">
        <f t="shared" si="51"/>
        <v>4.9802675070411015E-2</v>
      </c>
      <c r="V391" s="23">
        <v>3320</v>
      </c>
    </row>
    <row r="392" spans="1:22" x14ac:dyDescent="0.25">
      <c r="A392" s="23">
        <v>17</v>
      </c>
      <c r="C392">
        <v>40</v>
      </c>
      <c r="D392" t="s">
        <v>808</v>
      </c>
      <c r="E392" t="s">
        <v>809</v>
      </c>
      <c r="F392">
        <v>3</v>
      </c>
      <c r="G392">
        <v>3</v>
      </c>
      <c r="H392" t="s">
        <v>856</v>
      </c>
      <c r="I392" t="s">
        <v>857</v>
      </c>
      <c r="J392" s="23">
        <v>8</v>
      </c>
      <c r="K392" t="s">
        <v>75</v>
      </c>
      <c r="L392" s="41" t="s">
        <v>766</v>
      </c>
      <c r="M392" s="41">
        <f t="shared" si="53"/>
        <v>271.68254780000001</v>
      </c>
      <c r="N392" s="23">
        <v>23</v>
      </c>
      <c r="O392" s="23">
        <v>2</v>
      </c>
      <c r="P392" s="23">
        <v>23</v>
      </c>
      <c r="Q392" s="41">
        <f>(M392+N392*$N$2+(O392*$O$2)+P392*$P$2)</f>
        <v>336.94930719999996</v>
      </c>
      <c r="R392" s="24">
        <v>337.10599999999999</v>
      </c>
      <c r="T392" s="10">
        <f t="shared" si="51"/>
        <v>-4.6481759446592552E-2</v>
      </c>
      <c r="V392" s="23">
        <v>81</v>
      </c>
    </row>
    <row r="393" spans="1:22" x14ac:dyDescent="0.25">
      <c r="A393" s="23">
        <v>17</v>
      </c>
      <c r="C393">
        <v>41</v>
      </c>
      <c r="D393" t="s">
        <v>808</v>
      </c>
      <c r="E393" t="s">
        <v>809</v>
      </c>
      <c r="F393">
        <v>3</v>
      </c>
      <c r="G393">
        <v>3</v>
      </c>
      <c r="H393" t="s">
        <v>858</v>
      </c>
      <c r="I393" t="s">
        <v>859</v>
      </c>
      <c r="J393" s="23">
        <v>8</v>
      </c>
      <c r="K393" t="s">
        <v>75</v>
      </c>
      <c r="L393" s="41" t="s">
        <v>766</v>
      </c>
      <c r="M393" s="41">
        <f t="shared" si="53"/>
        <v>271.68254780000001</v>
      </c>
      <c r="N393" s="23">
        <v>26</v>
      </c>
      <c r="O393" s="23">
        <v>2</v>
      </c>
      <c r="P393" s="23">
        <v>26</v>
      </c>
      <c r="Q393" s="41">
        <f>(M393+N393*$N$2+(O393*$O$2)+P393*$P$2)</f>
        <v>345.20428780000003</v>
      </c>
      <c r="R393" s="41">
        <v>344.935</v>
      </c>
      <c r="T393" s="10">
        <f t="shared" si="51"/>
        <v>7.8069143461820104E-2</v>
      </c>
      <c r="V393" s="23">
        <v>38.4</v>
      </c>
    </row>
    <row r="394" spans="1:22" x14ac:dyDescent="0.25">
      <c r="A394" s="23">
        <v>17</v>
      </c>
      <c r="C394">
        <v>42</v>
      </c>
      <c r="D394" t="s">
        <v>808</v>
      </c>
      <c r="E394" t="s">
        <v>809</v>
      </c>
      <c r="F394">
        <v>3</v>
      </c>
      <c r="G394">
        <v>3</v>
      </c>
      <c r="H394" t="s">
        <v>860</v>
      </c>
      <c r="I394" t="s">
        <v>861</v>
      </c>
      <c r="J394" s="23">
        <v>8</v>
      </c>
      <c r="K394" t="s">
        <v>75</v>
      </c>
      <c r="L394" s="41" t="s">
        <v>766</v>
      </c>
      <c r="M394" s="41">
        <f t="shared" si="53"/>
        <v>271.68254780000001</v>
      </c>
      <c r="N394" s="23">
        <v>28</v>
      </c>
      <c r="O394" s="23">
        <v>2</v>
      </c>
      <c r="P394" s="23">
        <v>28</v>
      </c>
      <c r="Q394" s="41">
        <f>(M394+N394*$N$2+(O394*$O$2)+P394*$P$2)</f>
        <v>350.70760819999998</v>
      </c>
      <c r="R394" s="41">
        <v>350.529</v>
      </c>
      <c r="T394" s="10">
        <f t="shared" si="51"/>
        <v>5.0953901103756069E-2</v>
      </c>
      <c r="V394" s="23">
        <v>6.8</v>
      </c>
    </row>
    <row r="395" spans="1:22" x14ac:dyDescent="0.25">
      <c r="A395" s="23">
        <v>17</v>
      </c>
      <c r="C395">
        <v>43</v>
      </c>
      <c r="D395" t="s">
        <v>808</v>
      </c>
      <c r="E395" t="s">
        <v>809</v>
      </c>
      <c r="F395">
        <v>3</v>
      </c>
      <c r="G395">
        <v>3</v>
      </c>
      <c r="H395" t="s">
        <v>862</v>
      </c>
      <c r="I395" t="s">
        <v>863</v>
      </c>
      <c r="J395" s="23">
        <v>8</v>
      </c>
      <c r="K395" t="s">
        <v>75</v>
      </c>
      <c r="L395" s="41" t="s">
        <v>766</v>
      </c>
      <c r="M395" s="41">
        <f t="shared" si="53"/>
        <v>271.68254780000001</v>
      </c>
      <c r="N395" s="23">
        <v>30</v>
      </c>
      <c r="O395" s="23">
        <v>2</v>
      </c>
      <c r="P395" s="23">
        <v>30</v>
      </c>
      <c r="Q395" s="41">
        <f>(M395+N395*$N$2+(O395*$O$2)+P395*$P$2)</f>
        <v>356.21092859999999</v>
      </c>
      <c r="R395" s="24">
        <v>357.92899999999997</v>
      </c>
      <c r="T395" s="10">
        <f t="shared" si="51"/>
        <v>-0.48000340849721185</v>
      </c>
      <c r="V395" s="23">
        <v>3.13</v>
      </c>
    </row>
    <row r="396" spans="1:22" x14ac:dyDescent="0.25">
      <c r="A396" s="23">
        <v>17</v>
      </c>
      <c r="C396">
        <v>44</v>
      </c>
      <c r="D396" t="s">
        <v>808</v>
      </c>
      <c r="E396" t="s">
        <v>809</v>
      </c>
      <c r="F396">
        <v>3</v>
      </c>
      <c r="G396">
        <v>3</v>
      </c>
      <c r="H396" t="s">
        <v>864</v>
      </c>
      <c r="I396" t="s">
        <v>865</v>
      </c>
      <c r="J396" s="23">
        <v>8</v>
      </c>
      <c r="K396" t="s">
        <v>75</v>
      </c>
      <c r="L396" s="41" t="s">
        <v>766</v>
      </c>
      <c r="M396" s="41">
        <f t="shared" si="53"/>
        <v>271.68254780000001</v>
      </c>
      <c r="N396" s="23">
        <v>32</v>
      </c>
      <c r="O396" s="23">
        <v>2</v>
      </c>
      <c r="P396" s="23">
        <v>32</v>
      </c>
      <c r="Q396" s="41">
        <f>(M396+N396*$N$2+(O396*$O$2)+P396*$P$2)</f>
        <v>361.714249</v>
      </c>
      <c r="R396" s="41">
        <v>362.21899999999999</v>
      </c>
      <c r="T396" s="10">
        <f t="shared" si="51"/>
        <v>-0.13934967519649682</v>
      </c>
      <c r="V396" s="23">
        <v>0.56000000000000005</v>
      </c>
    </row>
    <row r="397" spans="1:22" x14ac:dyDescent="0.25">
      <c r="A397" s="23">
        <v>17</v>
      </c>
      <c r="C397">
        <v>45</v>
      </c>
      <c r="D397" t="s">
        <v>808</v>
      </c>
      <c r="E397" t="s">
        <v>809</v>
      </c>
      <c r="F397">
        <v>3</v>
      </c>
      <c r="G397">
        <v>3</v>
      </c>
      <c r="H397" t="s">
        <v>866</v>
      </c>
      <c r="I397" t="s">
        <v>867</v>
      </c>
      <c r="J397" s="23">
        <v>8</v>
      </c>
      <c r="K397" t="s">
        <v>75</v>
      </c>
      <c r="L397" s="41" t="s">
        <v>766</v>
      </c>
      <c r="M397" s="41">
        <f t="shared" si="53"/>
        <v>271.68254780000001</v>
      </c>
      <c r="N397" s="23">
        <v>34</v>
      </c>
      <c r="O397" s="23">
        <v>2</v>
      </c>
      <c r="P397" s="23">
        <v>34</v>
      </c>
      <c r="Q397" s="41">
        <f>(M397+N397*$N$2+(O397*$O$2)+P397*$P$2)</f>
        <v>367.2175694</v>
      </c>
      <c r="R397" s="41">
        <v>368.17500000000001</v>
      </c>
      <c r="T397" s="10">
        <f t="shared" si="51"/>
        <v>-0.2600476947103984</v>
      </c>
      <c r="V397" s="23">
        <v>0.2</v>
      </c>
    </row>
    <row r="398" spans="1:22" x14ac:dyDescent="0.25">
      <c r="A398" s="23">
        <v>17</v>
      </c>
      <c r="C398">
        <v>46</v>
      </c>
      <c r="D398" t="s">
        <v>808</v>
      </c>
      <c r="E398" t="s">
        <v>809</v>
      </c>
      <c r="F398">
        <v>3</v>
      </c>
      <c r="G398">
        <v>3</v>
      </c>
      <c r="H398" t="s">
        <v>868</v>
      </c>
      <c r="I398" t="s">
        <v>869</v>
      </c>
      <c r="J398" s="23">
        <v>8</v>
      </c>
      <c r="K398" t="s">
        <v>75</v>
      </c>
      <c r="L398" s="41" t="s">
        <v>766</v>
      </c>
      <c r="M398" s="41">
        <f t="shared" si="53"/>
        <v>271.68254780000001</v>
      </c>
      <c r="N398" s="23">
        <v>36</v>
      </c>
      <c r="O398" s="23">
        <v>2</v>
      </c>
      <c r="P398" s="23">
        <v>36</v>
      </c>
      <c r="Q398" s="41">
        <f>(M398+N398*$N$2+(O398*$O$2)+P398*$P$2)</f>
        <v>372.72088979999995</v>
      </c>
      <c r="R398" s="24">
        <v>372.77</v>
      </c>
      <c r="T398" s="10">
        <f t="shared" si="51"/>
        <v>-1.3174397081318142E-2</v>
      </c>
      <c r="V398" s="23">
        <v>0.12</v>
      </c>
    </row>
    <row r="399" spans="1:22" x14ac:dyDescent="0.25">
      <c r="A399" s="23">
        <v>17</v>
      </c>
      <c r="C399">
        <v>47</v>
      </c>
      <c r="D399" t="s">
        <v>808</v>
      </c>
      <c r="E399" t="s">
        <v>809</v>
      </c>
      <c r="F399">
        <v>3</v>
      </c>
      <c r="G399">
        <v>3</v>
      </c>
      <c r="H399" t="s">
        <v>870</v>
      </c>
      <c r="I399" t="s">
        <v>871</v>
      </c>
      <c r="J399" s="23">
        <v>8</v>
      </c>
      <c r="K399" t="s">
        <v>75</v>
      </c>
      <c r="L399" s="41" t="s">
        <v>766</v>
      </c>
      <c r="M399" s="41">
        <f t="shared" si="53"/>
        <v>271.68254780000001</v>
      </c>
      <c r="N399" s="23">
        <v>37</v>
      </c>
      <c r="O399" s="23">
        <v>2</v>
      </c>
      <c r="P399" s="23">
        <v>37</v>
      </c>
      <c r="Q399" s="41">
        <f>(M399+N399*$N$2+(O399*$O$2)+P399*$P$2)</f>
        <v>375.47254999999996</v>
      </c>
      <c r="R399" s="24">
        <v>376.5</v>
      </c>
      <c r="T399" s="10">
        <f t="shared" si="51"/>
        <v>-0.27289508632139292</v>
      </c>
      <c r="V399" s="23">
        <v>0.10100000000000001</v>
      </c>
    </row>
    <row r="400" spans="1:22" x14ac:dyDescent="0.25">
      <c r="A400" s="23">
        <v>17</v>
      </c>
      <c r="C400">
        <v>48</v>
      </c>
      <c r="D400" t="s">
        <v>808</v>
      </c>
      <c r="E400" t="s">
        <v>809</v>
      </c>
      <c r="F400">
        <v>3</v>
      </c>
      <c r="G400">
        <v>3</v>
      </c>
      <c r="H400" t="s">
        <v>872</v>
      </c>
      <c r="I400" t="s">
        <v>873</v>
      </c>
      <c r="J400" s="23">
        <v>8</v>
      </c>
      <c r="K400" t="s">
        <v>75</v>
      </c>
      <c r="L400" s="41" t="s">
        <v>766</v>
      </c>
      <c r="M400" s="41">
        <f t="shared" si="53"/>
        <v>271.68254780000001</v>
      </c>
      <c r="N400" s="23">
        <v>38</v>
      </c>
      <c r="O400" s="23">
        <v>2</v>
      </c>
      <c r="P400" s="23">
        <v>38</v>
      </c>
      <c r="Q400" s="41">
        <f>(M400+N400*$N$2+(O400*$O$2)+P400*$P$2)</f>
        <v>378.22421020000002</v>
      </c>
      <c r="R400" s="41">
        <v>378.39800000000002</v>
      </c>
      <c r="T400" s="10">
        <f t="shared" si="51"/>
        <v>-4.5927779745138356E-2</v>
      </c>
      <c r="V400" s="23">
        <v>0.03</v>
      </c>
    </row>
    <row r="401" spans="1:22" x14ac:dyDescent="0.25">
      <c r="A401" s="23">
        <v>17</v>
      </c>
      <c r="C401">
        <v>49</v>
      </c>
      <c r="D401" t="s">
        <v>808</v>
      </c>
      <c r="E401" t="s">
        <v>809</v>
      </c>
      <c r="F401">
        <v>3</v>
      </c>
      <c r="G401">
        <v>3</v>
      </c>
      <c r="H401" t="s">
        <v>874</v>
      </c>
      <c r="I401" t="s">
        <v>875</v>
      </c>
      <c r="J401" s="23">
        <v>8</v>
      </c>
      <c r="K401" s="1" t="s">
        <v>98</v>
      </c>
      <c r="L401" s="41" t="s">
        <v>766</v>
      </c>
      <c r="M401" s="41">
        <f t="shared" si="53"/>
        <v>271.68254780000001</v>
      </c>
      <c r="N401" s="23">
        <v>39</v>
      </c>
      <c r="O401" s="23">
        <v>2</v>
      </c>
      <c r="P401" s="23">
        <v>40</v>
      </c>
      <c r="Q401" s="41">
        <f>(M401+N401*$N$2+(O401*$O$2)+P401*$P$2)</f>
        <v>381.64946620000001</v>
      </c>
      <c r="R401" s="41">
        <v>381.45800000000003</v>
      </c>
      <c r="T401" s="10">
        <f t="shared" si="51"/>
        <v>5.0193258497653569E-2</v>
      </c>
      <c r="V401" s="23">
        <v>0.02</v>
      </c>
    </row>
    <row r="402" spans="1:22" x14ac:dyDescent="0.25">
      <c r="A402" s="23">
        <v>17</v>
      </c>
      <c r="C402">
        <v>50</v>
      </c>
      <c r="D402" t="s">
        <v>808</v>
      </c>
      <c r="E402" t="s">
        <v>809</v>
      </c>
      <c r="F402">
        <v>3</v>
      </c>
      <c r="G402">
        <v>3</v>
      </c>
      <c r="H402" t="s">
        <v>876</v>
      </c>
      <c r="I402" t="s">
        <v>877</v>
      </c>
      <c r="J402" s="23">
        <v>8</v>
      </c>
      <c r="K402" t="s">
        <v>75</v>
      </c>
      <c r="L402" s="41" t="s">
        <v>766</v>
      </c>
      <c r="M402" s="41">
        <f t="shared" si="53"/>
        <v>271.68254780000001</v>
      </c>
      <c r="N402" s="23">
        <v>39</v>
      </c>
      <c r="O402" s="23">
        <v>2</v>
      </c>
      <c r="P402" s="23">
        <v>41</v>
      </c>
      <c r="Q402" s="41">
        <f>(M402+N402*$N$2+(O402*$O$2)+P402*$P$2)</f>
        <v>382.32306199999999</v>
      </c>
      <c r="R402" s="24">
        <v>382.5</v>
      </c>
      <c r="T402" s="10">
        <f t="shared" si="51"/>
        <v>-4.6258300653596582E-2</v>
      </c>
      <c r="V402" s="23">
        <v>0.01</v>
      </c>
    </row>
    <row r="403" spans="1:22" x14ac:dyDescent="0.25">
      <c r="A403" s="23">
        <v>17</v>
      </c>
      <c r="C403">
        <v>51</v>
      </c>
      <c r="D403" t="s">
        <v>808</v>
      </c>
      <c r="E403" t="s">
        <v>809</v>
      </c>
      <c r="F403">
        <v>3</v>
      </c>
      <c r="G403">
        <v>2</v>
      </c>
      <c r="H403" t="s">
        <v>878</v>
      </c>
      <c r="I403" t="s">
        <v>879</v>
      </c>
      <c r="J403" s="23">
        <v>8</v>
      </c>
      <c r="K403" t="s">
        <v>75</v>
      </c>
      <c r="L403" s="41" t="s">
        <v>766</v>
      </c>
      <c r="M403" s="41">
        <f t="shared" si="53"/>
        <v>271.68254780000001</v>
      </c>
      <c r="N403" s="23">
        <v>39</v>
      </c>
      <c r="O403" s="23">
        <v>2</v>
      </c>
      <c r="P403" s="23">
        <v>42</v>
      </c>
      <c r="Q403" s="41">
        <f>(M403+N403*$N$2+(O403*$O$2)+P403*$P$2)</f>
        <v>382.99665780000004</v>
      </c>
      <c r="R403" s="24">
        <v>384.05270000000002</v>
      </c>
      <c r="T403" s="10">
        <f t="shared" si="51"/>
        <v>-0.27497325236874492</v>
      </c>
      <c r="V403" s="46">
        <v>1.9999999999999999E-7</v>
      </c>
    </row>
    <row r="404" spans="1:22" x14ac:dyDescent="0.25">
      <c r="A404" s="23">
        <v>17</v>
      </c>
      <c r="C404">
        <v>52</v>
      </c>
      <c r="D404" t="s">
        <v>808</v>
      </c>
      <c r="E404" t="s">
        <v>809</v>
      </c>
      <c r="F404">
        <v>3</v>
      </c>
      <c r="G404">
        <v>2</v>
      </c>
      <c r="H404" t="s">
        <v>880</v>
      </c>
      <c r="I404" t="s">
        <v>881</v>
      </c>
      <c r="J404" s="23">
        <v>8</v>
      </c>
      <c r="K404" t="s">
        <v>75</v>
      </c>
      <c r="L404" s="41" t="s">
        <v>766</v>
      </c>
      <c r="M404" s="41">
        <f t="shared" si="53"/>
        <v>271.68254780000001</v>
      </c>
      <c r="N404" s="23">
        <v>39</v>
      </c>
      <c r="O404" s="23">
        <v>2</v>
      </c>
      <c r="P404" s="23">
        <v>43</v>
      </c>
      <c r="Q404" s="41">
        <f>(M404+N404*$N$2+(O404*$O$2)+P404*$P$2)</f>
        <v>383.67025360000002</v>
      </c>
      <c r="R404" s="41">
        <v>384.05200000000002</v>
      </c>
      <c r="T404" s="10">
        <f t="shared" si="51"/>
        <v>-9.9399664628747469E-2</v>
      </c>
    </row>
    <row r="405" spans="1:22" x14ac:dyDescent="0.25">
      <c r="A405" s="23">
        <v>17</v>
      </c>
      <c r="C405">
        <v>53</v>
      </c>
      <c r="D405" t="s">
        <v>808</v>
      </c>
      <c r="E405" t="s">
        <v>809</v>
      </c>
      <c r="F405">
        <v>3</v>
      </c>
      <c r="G405">
        <v>2</v>
      </c>
      <c r="H405" t="s">
        <v>882</v>
      </c>
      <c r="I405" t="s">
        <v>883</v>
      </c>
      <c r="J405" s="23">
        <v>8</v>
      </c>
      <c r="L405" s="41" t="s">
        <v>766</v>
      </c>
      <c r="M405" s="41">
        <f t="shared" si="53"/>
        <v>271.68254780000001</v>
      </c>
      <c r="N405" s="23">
        <v>39</v>
      </c>
      <c r="O405" s="23">
        <v>2</v>
      </c>
      <c r="P405" s="23">
        <v>44</v>
      </c>
      <c r="Q405" s="41">
        <f>(M405+N405*$N$2+(O405*$O$2)+P405*$P$2)</f>
        <v>384.34384940000001</v>
      </c>
      <c r="R405" s="24">
        <v>415.26</v>
      </c>
      <c r="S405" s="4" t="s">
        <v>999</v>
      </c>
      <c r="T405" s="10">
        <f t="shared" si="51"/>
        <v>-7.4450104994461253</v>
      </c>
    </row>
    <row r="406" spans="1:22" x14ac:dyDescent="0.25">
      <c r="A406" s="23">
        <v>17</v>
      </c>
      <c r="C406">
        <v>54</v>
      </c>
      <c r="D406" t="s">
        <v>808</v>
      </c>
      <c r="E406" t="s">
        <v>809</v>
      </c>
      <c r="F406">
        <v>3</v>
      </c>
      <c r="G406">
        <v>2</v>
      </c>
      <c r="H406" t="s">
        <v>884</v>
      </c>
      <c r="I406" t="s">
        <v>885</v>
      </c>
      <c r="J406" s="23">
        <v>8</v>
      </c>
      <c r="L406" s="41" t="s">
        <v>768</v>
      </c>
      <c r="M406" s="41">
        <f t="shared" si="53"/>
        <v>271.68254780000001</v>
      </c>
      <c r="N406" s="23">
        <v>39</v>
      </c>
      <c r="O406" s="23">
        <v>2</v>
      </c>
      <c r="P406" s="23">
        <v>45</v>
      </c>
      <c r="Q406" s="41">
        <f>(M406+N406*$N$2+(O406*$O$2)+P406*$P$2)</f>
        <v>385.0174452</v>
      </c>
      <c r="R406" s="24">
        <v>416.26</v>
      </c>
      <c r="S406" s="4" t="s">
        <v>1000</v>
      </c>
      <c r="T406" s="10">
        <f t="shared" ref="T406" si="54">(Q406-R406)/R406*100</f>
        <v>-7.5055385576322475</v>
      </c>
    </row>
    <row r="407" spans="1:22" x14ac:dyDescent="0.25">
      <c r="A407" s="23">
        <v>18</v>
      </c>
      <c r="C407">
        <v>18</v>
      </c>
      <c r="D407" t="s">
        <v>886</v>
      </c>
      <c r="E407" t="s">
        <v>887</v>
      </c>
      <c r="F407">
        <v>3</v>
      </c>
      <c r="G407">
        <v>2</v>
      </c>
      <c r="H407" t="s">
        <v>888</v>
      </c>
      <c r="I407" t="s">
        <v>889</v>
      </c>
      <c r="J407" s="23">
        <v>0</v>
      </c>
      <c r="K407" t="s">
        <v>58</v>
      </c>
      <c r="L407" s="23" t="s">
        <v>21</v>
      </c>
    </row>
    <row r="408" spans="1:22" x14ac:dyDescent="0.25">
      <c r="A408" s="23">
        <v>18</v>
      </c>
      <c r="C408">
        <v>19</v>
      </c>
      <c r="D408" t="s">
        <v>886</v>
      </c>
      <c r="E408" t="s">
        <v>887</v>
      </c>
      <c r="F408">
        <v>3</v>
      </c>
      <c r="G408">
        <v>2</v>
      </c>
      <c r="H408" t="s">
        <v>890</v>
      </c>
      <c r="I408" t="s">
        <v>891</v>
      </c>
      <c r="J408" s="23">
        <v>0</v>
      </c>
      <c r="K408" t="s">
        <v>58</v>
      </c>
      <c r="L408" s="23" t="s">
        <v>34</v>
      </c>
    </row>
    <row r="409" spans="1:22" x14ac:dyDescent="0.25">
      <c r="A409" s="23">
        <v>18</v>
      </c>
      <c r="C409">
        <v>20</v>
      </c>
      <c r="D409" t="s">
        <v>886</v>
      </c>
      <c r="E409" t="s">
        <v>887</v>
      </c>
      <c r="F409">
        <v>3</v>
      </c>
      <c r="G409">
        <v>2</v>
      </c>
      <c r="H409" t="s">
        <v>892</v>
      </c>
      <c r="I409" t="s">
        <v>893</v>
      </c>
      <c r="J409" s="23">
        <v>1</v>
      </c>
      <c r="K409" t="s">
        <v>58</v>
      </c>
      <c r="L409" s="23" t="s">
        <v>65</v>
      </c>
    </row>
    <row r="410" spans="1:22" x14ac:dyDescent="0.25">
      <c r="A410" s="23">
        <v>18</v>
      </c>
      <c r="C410">
        <v>21</v>
      </c>
      <c r="D410" t="s">
        <v>886</v>
      </c>
      <c r="E410" t="s">
        <v>887</v>
      </c>
      <c r="F410">
        <v>3</v>
      </c>
      <c r="G410">
        <v>2</v>
      </c>
      <c r="H410" t="s">
        <v>894</v>
      </c>
      <c r="I410" t="s">
        <v>895</v>
      </c>
      <c r="J410" s="23">
        <v>1</v>
      </c>
      <c r="K410" t="s">
        <v>58</v>
      </c>
    </row>
    <row r="411" spans="1:22" x14ac:dyDescent="0.25">
      <c r="A411" s="23">
        <v>18</v>
      </c>
      <c r="C411">
        <v>22</v>
      </c>
      <c r="D411" t="s">
        <v>886</v>
      </c>
      <c r="E411" t="s">
        <v>887</v>
      </c>
      <c r="F411">
        <v>3</v>
      </c>
      <c r="G411">
        <v>2</v>
      </c>
      <c r="H411" t="s">
        <v>896</v>
      </c>
      <c r="I411" t="s">
        <v>897</v>
      </c>
      <c r="J411" s="23">
        <v>2</v>
      </c>
      <c r="K411" t="s">
        <v>58</v>
      </c>
    </row>
    <row r="412" spans="1:22" x14ac:dyDescent="0.25">
      <c r="A412" s="23">
        <v>18</v>
      </c>
      <c r="C412">
        <v>23</v>
      </c>
      <c r="D412" t="s">
        <v>886</v>
      </c>
      <c r="E412" t="s">
        <v>887</v>
      </c>
      <c r="F412">
        <v>3</v>
      </c>
      <c r="G412">
        <v>2</v>
      </c>
      <c r="H412" t="s">
        <v>898</v>
      </c>
      <c r="I412" t="s">
        <v>899</v>
      </c>
      <c r="J412" s="23">
        <v>2</v>
      </c>
      <c r="K412" t="s">
        <v>58</v>
      </c>
    </row>
    <row r="413" spans="1:22" x14ac:dyDescent="0.25">
      <c r="A413" s="23">
        <v>18</v>
      </c>
      <c r="C413">
        <v>24</v>
      </c>
      <c r="D413" t="s">
        <v>886</v>
      </c>
      <c r="E413" t="s">
        <v>887</v>
      </c>
      <c r="F413">
        <v>3</v>
      </c>
      <c r="G413">
        <v>2</v>
      </c>
      <c r="H413" t="s">
        <v>900</v>
      </c>
      <c r="I413" t="s">
        <v>901</v>
      </c>
      <c r="J413" s="23">
        <v>3</v>
      </c>
      <c r="K413" t="s">
        <v>58</v>
      </c>
    </row>
    <row r="414" spans="1:22" x14ac:dyDescent="0.25">
      <c r="A414" s="23">
        <v>18</v>
      </c>
      <c r="C414">
        <v>25</v>
      </c>
      <c r="D414" t="s">
        <v>886</v>
      </c>
      <c r="E414" t="s">
        <v>887</v>
      </c>
      <c r="F414">
        <v>3</v>
      </c>
      <c r="G414">
        <v>2</v>
      </c>
      <c r="H414" t="s">
        <v>902</v>
      </c>
      <c r="I414" t="s">
        <v>903</v>
      </c>
      <c r="J414" s="23">
        <v>3</v>
      </c>
      <c r="K414" t="s">
        <v>58</v>
      </c>
    </row>
    <row r="415" spans="1:22" x14ac:dyDescent="0.25">
      <c r="A415" s="23">
        <v>18</v>
      </c>
      <c r="C415">
        <v>26</v>
      </c>
      <c r="D415" t="s">
        <v>886</v>
      </c>
      <c r="E415" t="s">
        <v>887</v>
      </c>
      <c r="F415">
        <v>3</v>
      </c>
      <c r="G415">
        <v>3</v>
      </c>
      <c r="H415" t="s">
        <v>904</v>
      </c>
      <c r="I415" t="s">
        <v>905</v>
      </c>
      <c r="J415" s="23">
        <v>4</v>
      </c>
      <c r="K415" t="s">
        <v>58</v>
      </c>
    </row>
    <row r="416" spans="1:22" x14ac:dyDescent="0.25">
      <c r="A416" s="23">
        <v>18</v>
      </c>
      <c r="C416">
        <v>27</v>
      </c>
      <c r="D416" t="s">
        <v>886</v>
      </c>
      <c r="E416" t="s">
        <v>887</v>
      </c>
      <c r="F416">
        <v>3</v>
      </c>
      <c r="G416">
        <v>3</v>
      </c>
      <c r="H416" t="s">
        <v>906</v>
      </c>
      <c r="I416" t="s">
        <v>907</v>
      </c>
      <c r="J416" s="23">
        <v>4</v>
      </c>
      <c r="K416" t="s">
        <v>58</v>
      </c>
    </row>
    <row r="417" spans="1:22" x14ac:dyDescent="0.25">
      <c r="A417" s="23">
        <v>18</v>
      </c>
      <c r="C417">
        <v>28</v>
      </c>
      <c r="D417" t="s">
        <v>886</v>
      </c>
      <c r="E417" t="s">
        <v>887</v>
      </c>
      <c r="F417">
        <v>3</v>
      </c>
      <c r="G417">
        <v>3</v>
      </c>
      <c r="H417" t="s">
        <v>908</v>
      </c>
      <c r="I417" t="s">
        <v>909</v>
      </c>
      <c r="J417" s="23">
        <v>5</v>
      </c>
      <c r="K417" t="s">
        <v>58</v>
      </c>
    </row>
    <row r="418" spans="1:22" x14ac:dyDescent="0.25">
      <c r="A418" s="23">
        <v>18</v>
      </c>
      <c r="C418">
        <v>29</v>
      </c>
      <c r="D418" t="s">
        <v>886</v>
      </c>
      <c r="E418" t="s">
        <v>887</v>
      </c>
      <c r="F418">
        <v>3</v>
      </c>
      <c r="G418">
        <v>3</v>
      </c>
      <c r="H418" t="s">
        <v>910</v>
      </c>
      <c r="I418" t="s">
        <v>911</v>
      </c>
      <c r="J418" s="23">
        <v>5</v>
      </c>
      <c r="K418" t="s">
        <v>90</v>
      </c>
      <c r="L418" s="23" t="s">
        <v>374</v>
      </c>
      <c r="M418" s="23">
        <f t="shared" ref="M418" si="55">$Q$159</f>
        <v>160.02822599999999</v>
      </c>
      <c r="N418" s="23">
        <v>1</v>
      </c>
      <c r="O418" s="23">
        <v>20</v>
      </c>
      <c r="P418" s="23">
        <v>1</v>
      </c>
      <c r="Q418" s="41">
        <f>(M418+N418*$N$2+(O418*$O$2)+P418*$P$2)</f>
        <v>182.56563419999998</v>
      </c>
      <c r="R418" s="24">
        <v>182.018</v>
      </c>
      <c r="T418" s="10">
        <f t="shared" ref="T418:T441" si="56">(Q418-R418)/R418*100</f>
        <v>0.30086815589665639</v>
      </c>
      <c r="V418" s="23">
        <v>1.2E-2</v>
      </c>
    </row>
    <row r="419" spans="1:22" x14ac:dyDescent="0.25">
      <c r="A419" s="23">
        <v>18</v>
      </c>
      <c r="C419">
        <v>30</v>
      </c>
      <c r="D419" t="s">
        <v>886</v>
      </c>
      <c r="E419" t="s">
        <v>887</v>
      </c>
      <c r="F419">
        <v>3</v>
      </c>
      <c r="G419">
        <v>3</v>
      </c>
      <c r="H419" t="s">
        <v>912</v>
      </c>
      <c r="I419" t="s">
        <v>913</v>
      </c>
      <c r="J419" s="23">
        <v>6</v>
      </c>
      <c r="K419" s="1" t="s">
        <v>2842</v>
      </c>
      <c r="L419" s="23" t="s">
        <v>505</v>
      </c>
      <c r="M419" s="23">
        <f>$Q$216</f>
        <v>198.11129779999999</v>
      </c>
      <c r="N419" s="23">
        <v>0</v>
      </c>
      <c r="O419" s="23">
        <v>7</v>
      </c>
      <c r="P419" s="23">
        <v>0</v>
      </c>
      <c r="Q419" s="41">
        <f>(M419+N419*$N$2+(O419*$O$2)+P419*$P$2)</f>
        <v>205.03630959999998</v>
      </c>
      <c r="R419" s="24">
        <v>205.99</v>
      </c>
      <c r="T419" s="10">
        <f t="shared" si="56"/>
        <v>-0.46297897956212813</v>
      </c>
      <c r="V419" s="23">
        <v>5.0000000000000001E-3</v>
      </c>
    </row>
    <row r="420" spans="1:22" x14ac:dyDescent="0.25">
      <c r="A420" s="23">
        <v>18</v>
      </c>
      <c r="C420">
        <v>31</v>
      </c>
      <c r="D420" t="s">
        <v>886</v>
      </c>
      <c r="E420" t="s">
        <v>887</v>
      </c>
      <c r="F420">
        <v>3</v>
      </c>
      <c r="G420">
        <v>3</v>
      </c>
      <c r="H420" t="s">
        <v>914</v>
      </c>
      <c r="I420" t="s">
        <v>915</v>
      </c>
      <c r="J420" s="23">
        <v>6</v>
      </c>
      <c r="K420" t="s">
        <v>75</v>
      </c>
      <c r="L420" s="23" t="s">
        <v>505</v>
      </c>
      <c r="M420" s="23">
        <f>$Q$216</f>
        <v>198.11129779999999</v>
      </c>
      <c r="N420" s="23">
        <v>6</v>
      </c>
      <c r="O420" s="23">
        <v>10</v>
      </c>
      <c r="P420" s="23">
        <v>6</v>
      </c>
      <c r="Q420" s="41">
        <f>(M420+N420*$N$2+(O420*$O$2)+P420*$P$2)</f>
        <v>224.51413299999999</v>
      </c>
      <c r="R420" s="41">
        <v>224.80099999999999</v>
      </c>
      <c r="T420" s="10">
        <f t="shared" si="56"/>
        <v>-0.12760930778777713</v>
      </c>
      <c r="V420" s="23">
        <v>1.4999999999999999E-2</v>
      </c>
    </row>
    <row r="421" spans="1:22" x14ac:dyDescent="0.25">
      <c r="A421" s="23">
        <v>18</v>
      </c>
      <c r="C421">
        <v>32</v>
      </c>
      <c r="D421" t="s">
        <v>886</v>
      </c>
      <c r="E421" t="s">
        <v>887</v>
      </c>
      <c r="F421">
        <v>3</v>
      </c>
      <c r="G421">
        <v>3</v>
      </c>
      <c r="H421" t="s">
        <v>916</v>
      </c>
      <c r="I421" t="s">
        <v>917</v>
      </c>
      <c r="J421" s="23">
        <v>7</v>
      </c>
      <c r="K421" t="s">
        <v>75</v>
      </c>
      <c r="L421" s="23" t="s">
        <v>622</v>
      </c>
      <c r="M421" s="23">
        <f t="shared" ref="M421:M422" si="57">$Q$278</f>
        <v>235.93595500000001</v>
      </c>
      <c r="N421" s="23">
        <v>0</v>
      </c>
      <c r="O421" s="23">
        <v>8</v>
      </c>
      <c r="P421" s="23">
        <v>0</v>
      </c>
      <c r="Q421" s="41">
        <f>(M421+N421*$N$2+(O421*$O$2)+P421*$P$2)</f>
        <v>243.85025419999999</v>
      </c>
      <c r="R421" s="41">
        <v>246.4</v>
      </c>
      <c r="T421" s="10">
        <f t="shared" si="56"/>
        <v>-1.0347994318181861</v>
      </c>
      <c r="V421" s="23">
        <v>9.8000000000000004E-2</v>
      </c>
    </row>
    <row r="422" spans="1:22" x14ac:dyDescent="0.25">
      <c r="A422" s="23">
        <v>18</v>
      </c>
      <c r="C422">
        <v>33</v>
      </c>
      <c r="D422" t="s">
        <v>886</v>
      </c>
      <c r="E422" t="s">
        <v>887</v>
      </c>
      <c r="F422">
        <v>3</v>
      </c>
      <c r="G422">
        <v>3</v>
      </c>
      <c r="H422" t="s">
        <v>918</v>
      </c>
      <c r="I422" t="s">
        <v>919</v>
      </c>
      <c r="J422" s="23">
        <v>7</v>
      </c>
      <c r="K422" t="s">
        <v>75</v>
      </c>
      <c r="L422" s="23" t="s">
        <v>622</v>
      </c>
      <c r="M422" s="23">
        <f t="shared" si="57"/>
        <v>235.93595500000001</v>
      </c>
      <c r="N422" s="23">
        <v>6</v>
      </c>
      <c r="O422" s="23">
        <v>8</v>
      </c>
      <c r="P422" s="23">
        <v>6</v>
      </c>
      <c r="Q422" s="41">
        <f>(M422+N422*$N$2+(O422*$O$2)+P422*$P$2)</f>
        <v>260.36021540000002</v>
      </c>
      <c r="R422" s="41">
        <v>261.65499999999997</v>
      </c>
      <c r="T422" s="10">
        <f t="shared" si="56"/>
        <v>-0.4948442032447144</v>
      </c>
      <c r="V422" s="23">
        <v>0.17399999999999999</v>
      </c>
    </row>
    <row r="423" spans="1:22" x14ac:dyDescent="0.25">
      <c r="A423" s="23">
        <v>18</v>
      </c>
      <c r="C423">
        <v>34</v>
      </c>
      <c r="D423" t="s">
        <v>886</v>
      </c>
      <c r="E423" t="s">
        <v>887</v>
      </c>
      <c r="F423">
        <v>3</v>
      </c>
      <c r="G423">
        <v>3</v>
      </c>
      <c r="H423" t="s">
        <v>920</v>
      </c>
      <c r="I423" t="s">
        <v>921</v>
      </c>
      <c r="J423" s="23">
        <v>8</v>
      </c>
      <c r="K423" t="s">
        <v>75</v>
      </c>
      <c r="L423" s="41" t="s">
        <v>766</v>
      </c>
      <c r="M423" s="41">
        <f>$Q$348</f>
        <v>271.68254780000001</v>
      </c>
      <c r="N423" s="23">
        <v>1</v>
      </c>
      <c r="O423" s="23">
        <v>4</v>
      </c>
      <c r="P423" s="23">
        <v>1</v>
      </c>
      <c r="Q423" s="41">
        <f>(M423+N423*$N$2+(O423*$O$2)+P423*$P$2)</f>
        <v>278.39135759999999</v>
      </c>
      <c r="R423" s="41">
        <v>278.72000000000003</v>
      </c>
      <c r="T423" s="10">
        <f t="shared" si="56"/>
        <v>-0.11791130884042593</v>
      </c>
      <c r="V423" s="23">
        <v>0.84399999999999997</v>
      </c>
    </row>
    <row r="424" spans="1:22" x14ac:dyDescent="0.25">
      <c r="A424" s="23">
        <v>18</v>
      </c>
      <c r="C424">
        <v>35</v>
      </c>
      <c r="D424" t="s">
        <v>886</v>
      </c>
      <c r="E424" t="s">
        <v>887</v>
      </c>
      <c r="F424">
        <v>3</v>
      </c>
      <c r="G424">
        <v>3</v>
      </c>
      <c r="H424" t="s">
        <v>922</v>
      </c>
      <c r="I424" t="s">
        <v>923</v>
      </c>
      <c r="J424" s="23">
        <v>8</v>
      </c>
      <c r="K424" t="s">
        <v>75</v>
      </c>
      <c r="L424" s="41" t="s">
        <v>766</v>
      </c>
      <c r="M424" s="41">
        <f>$Q$348</f>
        <v>271.68254780000001</v>
      </c>
      <c r="N424" s="23">
        <v>6</v>
      </c>
      <c r="O424" s="23">
        <v>4</v>
      </c>
      <c r="P424" s="23">
        <v>6</v>
      </c>
      <c r="Q424" s="41">
        <f>(M424+N424*$N$2+(O424*$O$2)+P424*$P$2)</f>
        <v>292.14965859999995</v>
      </c>
      <c r="R424" s="41">
        <v>291.46100000000001</v>
      </c>
      <c r="T424" s="10">
        <f t="shared" si="56"/>
        <v>0.23627812983553192</v>
      </c>
      <c r="V424" s="23">
        <v>1.78</v>
      </c>
    </row>
    <row r="425" spans="1:22" s="1" customFormat="1" x14ac:dyDescent="0.25">
      <c r="A425" s="33">
        <v>18</v>
      </c>
      <c r="B425" s="1" t="s">
        <v>19</v>
      </c>
      <c r="C425" s="1">
        <v>36</v>
      </c>
      <c r="D425" s="1" t="s">
        <v>886</v>
      </c>
      <c r="E425" s="1" t="s">
        <v>887</v>
      </c>
      <c r="F425" s="1">
        <v>3</v>
      </c>
      <c r="G425" s="1">
        <v>3</v>
      </c>
      <c r="H425" s="1" t="s">
        <v>924</v>
      </c>
      <c r="I425" s="1" t="s">
        <v>925</v>
      </c>
      <c r="J425" s="33">
        <v>9</v>
      </c>
      <c r="K425" s="1" t="s">
        <v>19</v>
      </c>
      <c r="L425" s="33" t="s">
        <v>968</v>
      </c>
      <c r="M425" s="33">
        <f>$Q$16*9</f>
        <v>254.38227840000002</v>
      </c>
      <c r="N425" s="33">
        <v>14</v>
      </c>
      <c r="O425" s="33">
        <v>14</v>
      </c>
      <c r="P425" s="33">
        <v>14</v>
      </c>
      <c r="Q425" s="51">
        <v>307.03636640000002</v>
      </c>
      <c r="R425" s="24">
        <v>306.71600000000001</v>
      </c>
      <c r="T425" s="11">
        <f t="shared" si="56"/>
        <v>0.10445050144107634</v>
      </c>
      <c r="U425" s="33"/>
      <c r="V425" s="33" t="s">
        <v>25</v>
      </c>
    </row>
    <row r="426" spans="1:22" x14ac:dyDescent="0.25">
      <c r="A426" s="23">
        <v>18</v>
      </c>
      <c r="C426">
        <v>37</v>
      </c>
      <c r="D426" t="s">
        <v>886</v>
      </c>
      <c r="E426" t="s">
        <v>887</v>
      </c>
      <c r="F426">
        <v>3</v>
      </c>
      <c r="G426">
        <v>3</v>
      </c>
      <c r="H426" t="s">
        <v>926</v>
      </c>
      <c r="I426" t="s">
        <v>927</v>
      </c>
      <c r="J426" s="23">
        <v>9</v>
      </c>
      <c r="K426" t="s">
        <v>75</v>
      </c>
      <c r="L426" s="23" t="s">
        <v>924</v>
      </c>
      <c r="M426" s="23">
        <f>$Q$425</f>
        <v>307.03636640000002</v>
      </c>
      <c r="N426" s="23">
        <v>3</v>
      </c>
      <c r="O426" s="23">
        <v>0</v>
      </c>
      <c r="P426" s="23">
        <v>3</v>
      </c>
      <c r="Q426" s="41">
        <f>(M426+N426*$N$2+(O426*$O$2)+P426*$P$2)</f>
        <v>315.29134700000003</v>
      </c>
      <c r="R426" s="41">
        <v>315.50400000000002</v>
      </c>
      <c r="T426" s="10">
        <f t="shared" si="56"/>
        <v>-6.7401047213344001E-2</v>
      </c>
      <c r="V426" s="23">
        <v>302400</v>
      </c>
    </row>
    <row r="427" spans="1:22" x14ac:dyDescent="0.25">
      <c r="A427" s="23">
        <v>18</v>
      </c>
      <c r="C427">
        <v>38</v>
      </c>
      <c r="D427" t="s">
        <v>886</v>
      </c>
      <c r="E427" t="s">
        <v>887</v>
      </c>
      <c r="F427">
        <v>3</v>
      </c>
      <c r="G427">
        <v>3</v>
      </c>
      <c r="H427" t="s">
        <v>928</v>
      </c>
      <c r="I427" t="s">
        <v>929</v>
      </c>
      <c r="J427" s="23">
        <v>9</v>
      </c>
      <c r="K427" t="s">
        <v>75</v>
      </c>
      <c r="L427" s="23" t="s">
        <v>924</v>
      </c>
      <c r="M427" s="23">
        <f t="shared" ref="M427:M444" si="58">$Q$425</f>
        <v>307.03636640000002</v>
      </c>
      <c r="N427" s="23">
        <v>7</v>
      </c>
      <c r="O427" s="23">
        <v>0</v>
      </c>
      <c r="P427" s="23">
        <v>7</v>
      </c>
      <c r="Q427" s="41">
        <f>(M427+N427*$N$2+(O427*$O$2)+P427*$P$2)</f>
        <v>326.29798780000004</v>
      </c>
      <c r="R427" s="41">
        <v>327.34199999999998</v>
      </c>
      <c r="T427" s="10">
        <f t="shared" si="56"/>
        <v>-0.31893621961127527</v>
      </c>
      <c r="V427" s="23" t="s">
        <v>25</v>
      </c>
    </row>
    <row r="428" spans="1:22" x14ac:dyDescent="0.25">
      <c r="A428" s="23">
        <v>18</v>
      </c>
      <c r="C428">
        <v>39</v>
      </c>
      <c r="D428" t="s">
        <v>886</v>
      </c>
      <c r="E428" t="s">
        <v>887</v>
      </c>
      <c r="F428">
        <v>3</v>
      </c>
      <c r="G428">
        <v>3</v>
      </c>
      <c r="H428" t="s">
        <v>930</v>
      </c>
      <c r="I428" t="s">
        <v>931</v>
      </c>
      <c r="J428" s="23">
        <v>9</v>
      </c>
      <c r="K428" t="s">
        <v>75</v>
      </c>
      <c r="L428" s="23" t="s">
        <v>924</v>
      </c>
      <c r="M428" s="23">
        <f t="shared" si="58"/>
        <v>307.03636640000002</v>
      </c>
      <c r="N428" s="23">
        <v>9</v>
      </c>
      <c r="O428" s="23">
        <v>0</v>
      </c>
      <c r="P428" s="23">
        <v>9</v>
      </c>
      <c r="Q428" s="41">
        <f>(M428+N428*$N$2+(O428*$O$2)+P428*$P$2)</f>
        <v>331.80130819999999</v>
      </c>
      <c r="R428" s="24">
        <v>333.94099999999997</v>
      </c>
      <c r="T428" s="10">
        <f t="shared" si="56"/>
        <v>-0.64073947194264269</v>
      </c>
      <c r="V428" s="23">
        <v>8490000000</v>
      </c>
    </row>
    <row r="429" spans="1:22" x14ac:dyDescent="0.25">
      <c r="A429" s="23">
        <v>18</v>
      </c>
      <c r="C429">
        <v>40</v>
      </c>
      <c r="D429" t="s">
        <v>886</v>
      </c>
      <c r="E429" t="s">
        <v>887</v>
      </c>
      <c r="F429">
        <v>3</v>
      </c>
      <c r="G429">
        <v>3</v>
      </c>
      <c r="H429" t="s">
        <v>932</v>
      </c>
      <c r="I429" t="s">
        <v>933</v>
      </c>
      <c r="J429" s="23">
        <v>9</v>
      </c>
      <c r="K429" t="s">
        <v>75</v>
      </c>
      <c r="L429" s="23" t="s">
        <v>924</v>
      </c>
      <c r="M429" s="23">
        <f t="shared" si="58"/>
        <v>307.03636640000002</v>
      </c>
      <c r="N429" s="23">
        <v>13</v>
      </c>
      <c r="O429" s="23">
        <v>0</v>
      </c>
      <c r="P429" s="23">
        <v>13</v>
      </c>
      <c r="Q429" s="41">
        <f>(M429+N429*$N$2+(O429*$O$2)+P429*$P$2)</f>
        <v>342.80794900000001</v>
      </c>
      <c r="R429" s="41">
        <v>343.81</v>
      </c>
      <c r="T429" s="10">
        <f t="shared" si="56"/>
        <v>-0.29145487333119879</v>
      </c>
      <c r="V429" s="23" t="s">
        <v>25</v>
      </c>
    </row>
    <row r="430" spans="1:22" x14ac:dyDescent="0.25">
      <c r="A430" s="23">
        <v>18</v>
      </c>
      <c r="C430">
        <v>41</v>
      </c>
      <c r="D430" t="s">
        <v>886</v>
      </c>
      <c r="E430" t="s">
        <v>887</v>
      </c>
      <c r="F430">
        <v>3</v>
      </c>
      <c r="G430">
        <v>3</v>
      </c>
      <c r="H430" t="s">
        <v>934</v>
      </c>
      <c r="I430" t="s">
        <v>935</v>
      </c>
      <c r="J430" s="23">
        <v>9</v>
      </c>
      <c r="K430" t="s">
        <v>75</v>
      </c>
      <c r="L430" s="23" t="s">
        <v>924</v>
      </c>
      <c r="M430" s="23">
        <f t="shared" si="58"/>
        <v>307.03636640000002</v>
      </c>
      <c r="N430" s="23">
        <v>15</v>
      </c>
      <c r="O430" s="23">
        <v>0</v>
      </c>
      <c r="P430" s="23">
        <v>15</v>
      </c>
      <c r="Q430" s="41">
        <f>(M430+N430*$N$2+(O430*$O$2)+P430*$P$2)</f>
        <v>348.31126940000001</v>
      </c>
      <c r="R430" s="41">
        <v>349.90899999999999</v>
      </c>
      <c r="T430" s="10">
        <f t="shared" si="56"/>
        <v>-0.45661317656875849</v>
      </c>
      <c r="V430" s="23">
        <v>6600</v>
      </c>
    </row>
    <row r="431" spans="1:22" x14ac:dyDescent="0.25">
      <c r="A431" s="23">
        <v>18</v>
      </c>
      <c r="C431">
        <v>42</v>
      </c>
      <c r="D431" t="s">
        <v>886</v>
      </c>
      <c r="E431" t="s">
        <v>887</v>
      </c>
      <c r="F431">
        <v>3</v>
      </c>
      <c r="G431">
        <v>3</v>
      </c>
      <c r="H431" t="s">
        <v>936</v>
      </c>
      <c r="I431" t="s">
        <v>937</v>
      </c>
      <c r="J431" s="23">
        <v>9</v>
      </c>
      <c r="K431" t="s">
        <v>75</v>
      </c>
      <c r="L431" s="23" t="s">
        <v>924</v>
      </c>
      <c r="M431" s="23">
        <f t="shared" si="58"/>
        <v>307.03636640000002</v>
      </c>
      <c r="N431" s="23">
        <v>19</v>
      </c>
      <c r="O431" s="23">
        <v>0</v>
      </c>
      <c r="P431" s="23">
        <v>19</v>
      </c>
      <c r="Q431" s="41">
        <f>(M431+N431*$N$2+(O431*$O$2)+P431*$P$2)</f>
        <v>359.31791019999997</v>
      </c>
      <c r="R431" s="41">
        <v>359.33499999999998</v>
      </c>
      <c r="T431" s="10">
        <f t="shared" si="56"/>
        <v>-4.755951966829818E-3</v>
      </c>
      <c r="V431" s="23">
        <v>1040000000</v>
      </c>
    </row>
    <row r="432" spans="1:22" x14ac:dyDescent="0.25">
      <c r="A432" s="23">
        <v>18</v>
      </c>
      <c r="C432">
        <v>43</v>
      </c>
      <c r="D432" t="s">
        <v>886</v>
      </c>
      <c r="E432" t="s">
        <v>887</v>
      </c>
      <c r="F432">
        <v>3</v>
      </c>
      <c r="G432">
        <v>3</v>
      </c>
      <c r="H432" t="s">
        <v>938</v>
      </c>
      <c r="I432" t="s">
        <v>939</v>
      </c>
      <c r="J432" s="23">
        <v>9</v>
      </c>
      <c r="K432" t="s">
        <v>75</v>
      </c>
      <c r="L432" s="23" t="s">
        <v>924</v>
      </c>
      <c r="M432" s="23">
        <f t="shared" si="58"/>
        <v>307.03636640000002</v>
      </c>
      <c r="N432" s="23">
        <v>21</v>
      </c>
      <c r="O432" s="23">
        <v>0</v>
      </c>
      <c r="P432" s="23">
        <v>21</v>
      </c>
      <c r="Q432" s="41">
        <f>(M432+N432*$N$2+(O432*$O$2)+P432*$P$2)</f>
        <v>364.82123060000004</v>
      </c>
      <c r="R432" s="24">
        <v>364.99400000000003</v>
      </c>
      <c r="T432" s="10">
        <f t="shared" si="56"/>
        <v>-4.7334860299071448E-2</v>
      </c>
      <c r="V432" s="23">
        <v>300</v>
      </c>
    </row>
    <row r="433" spans="1:22" x14ac:dyDescent="0.25">
      <c r="A433" s="23">
        <v>18</v>
      </c>
      <c r="C433">
        <v>44</v>
      </c>
      <c r="D433" t="s">
        <v>886</v>
      </c>
      <c r="E433" t="s">
        <v>887</v>
      </c>
      <c r="F433">
        <v>3</v>
      </c>
      <c r="G433">
        <v>3</v>
      </c>
      <c r="H433" t="s">
        <v>940</v>
      </c>
      <c r="I433" t="s">
        <v>941</v>
      </c>
      <c r="J433" s="23">
        <v>9</v>
      </c>
      <c r="K433" t="s">
        <v>75</v>
      </c>
      <c r="L433" s="23" t="s">
        <v>924</v>
      </c>
      <c r="M433" s="23">
        <f t="shared" si="58"/>
        <v>307.03636640000002</v>
      </c>
      <c r="N433" s="23">
        <v>24</v>
      </c>
      <c r="O433" s="23">
        <v>0</v>
      </c>
      <c r="P433" s="23">
        <v>24</v>
      </c>
      <c r="Q433" s="41">
        <f>(M433+N433*$N$2+(O433*$O$2)+P433*$P$2)</f>
        <v>373.07621119999999</v>
      </c>
      <c r="R433" s="41">
        <v>373.72800000000001</v>
      </c>
      <c r="T433" s="10">
        <f t="shared" si="56"/>
        <v>-0.17440191797243446</v>
      </c>
      <c r="V433" s="23">
        <v>710</v>
      </c>
    </row>
    <row r="434" spans="1:22" x14ac:dyDescent="0.25">
      <c r="A434" s="23">
        <v>18</v>
      </c>
      <c r="C434">
        <v>45</v>
      </c>
      <c r="D434" t="s">
        <v>886</v>
      </c>
      <c r="E434" t="s">
        <v>887</v>
      </c>
      <c r="F434">
        <v>3</v>
      </c>
      <c r="G434">
        <v>3</v>
      </c>
      <c r="H434" t="s">
        <v>942</v>
      </c>
      <c r="I434" t="s">
        <v>943</v>
      </c>
      <c r="J434" s="23">
        <v>9</v>
      </c>
      <c r="K434" t="s">
        <v>75</v>
      </c>
      <c r="L434" s="23" t="s">
        <v>924</v>
      </c>
      <c r="M434" s="23">
        <f t="shared" si="58"/>
        <v>307.03636640000002</v>
      </c>
      <c r="N434" s="23">
        <v>26</v>
      </c>
      <c r="O434" s="23">
        <v>0</v>
      </c>
      <c r="P434" s="23">
        <v>26</v>
      </c>
      <c r="Q434" s="41">
        <f>(M434+N434*$N$2+(O434*$O$2)+P434*$P$2)</f>
        <v>378.5795316</v>
      </c>
      <c r="R434" s="41">
        <v>378.89699999999999</v>
      </c>
      <c r="T434" s="10">
        <f t="shared" si="56"/>
        <v>-8.3787520091210987E-2</v>
      </c>
      <c r="V434" s="23">
        <v>21.5</v>
      </c>
    </row>
    <row r="435" spans="1:22" x14ac:dyDescent="0.25">
      <c r="A435" s="23">
        <v>18</v>
      </c>
      <c r="C435">
        <v>46</v>
      </c>
      <c r="D435" t="s">
        <v>886</v>
      </c>
      <c r="E435" t="s">
        <v>887</v>
      </c>
      <c r="F435">
        <v>3</v>
      </c>
      <c r="G435">
        <v>3</v>
      </c>
      <c r="H435" t="s">
        <v>944</v>
      </c>
      <c r="I435" t="s">
        <v>945</v>
      </c>
      <c r="J435" s="23">
        <v>9</v>
      </c>
      <c r="K435" t="s">
        <v>75</v>
      </c>
      <c r="L435" s="23" t="s">
        <v>924</v>
      </c>
      <c r="M435" s="23">
        <f t="shared" si="58"/>
        <v>307.03636640000002</v>
      </c>
      <c r="N435" s="23">
        <v>29</v>
      </c>
      <c r="O435" s="23">
        <v>0</v>
      </c>
      <c r="P435" s="23">
        <v>29</v>
      </c>
      <c r="Q435" s="41">
        <f>(M435+N435*$N$2+(O435*$O$2)+P435*$P$2)</f>
        <v>386.83451220000006</v>
      </c>
      <c r="R435" s="41">
        <v>386.96899999999999</v>
      </c>
      <c r="T435" s="10">
        <f t="shared" si="56"/>
        <v>-3.4754153433461395E-2</v>
      </c>
      <c r="V435" s="23">
        <v>8.4</v>
      </c>
    </row>
    <row r="436" spans="1:22" x14ac:dyDescent="0.25">
      <c r="A436" s="23">
        <v>18</v>
      </c>
      <c r="C436">
        <v>47</v>
      </c>
      <c r="D436" t="s">
        <v>886</v>
      </c>
      <c r="E436" t="s">
        <v>887</v>
      </c>
      <c r="F436">
        <v>3</v>
      </c>
      <c r="G436">
        <v>3</v>
      </c>
      <c r="H436" t="s">
        <v>946</v>
      </c>
      <c r="I436" t="s">
        <v>947</v>
      </c>
      <c r="J436" s="23">
        <v>9</v>
      </c>
      <c r="K436" t="s">
        <v>75</v>
      </c>
      <c r="L436" s="23" t="s">
        <v>924</v>
      </c>
      <c r="M436" s="23">
        <f t="shared" si="58"/>
        <v>307.03636640000002</v>
      </c>
      <c r="N436" s="23">
        <v>30</v>
      </c>
      <c r="O436" s="23">
        <v>0</v>
      </c>
      <c r="P436" s="23">
        <v>30</v>
      </c>
      <c r="Q436" s="41">
        <f>(M436+N436*$N$2+(O436*$O$2)+P436*$P$2)</f>
        <v>389.58617240000001</v>
      </c>
      <c r="R436" s="41">
        <v>390.63600000000002</v>
      </c>
      <c r="T436" s="10">
        <f t="shared" si="56"/>
        <v>-0.26874829764794195</v>
      </c>
      <c r="V436" s="23">
        <v>1.23</v>
      </c>
    </row>
    <row r="437" spans="1:22" x14ac:dyDescent="0.25">
      <c r="A437" s="23">
        <v>18</v>
      </c>
      <c r="C437">
        <v>48</v>
      </c>
      <c r="D437" t="s">
        <v>886</v>
      </c>
      <c r="E437" t="s">
        <v>887</v>
      </c>
      <c r="F437">
        <v>3</v>
      </c>
      <c r="G437">
        <v>3</v>
      </c>
      <c r="H437" t="s">
        <v>948</v>
      </c>
      <c r="I437" t="s">
        <v>949</v>
      </c>
      <c r="J437" s="23">
        <v>9</v>
      </c>
      <c r="K437" t="s">
        <v>75</v>
      </c>
      <c r="L437" s="23" t="s">
        <v>924</v>
      </c>
      <c r="M437" s="23">
        <f t="shared" si="58"/>
        <v>307.03636640000002</v>
      </c>
      <c r="N437" s="23">
        <v>32</v>
      </c>
      <c r="O437" s="23">
        <v>0</v>
      </c>
      <c r="P437" s="23">
        <v>32</v>
      </c>
      <c r="Q437" s="41">
        <f>(M437+N437*$N$2+(O437*$O$2)+P437*$P$2)</f>
        <v>395.08949280000002</v>
      </c>
      <c r="R437" s="41">
        <v>395.62200000000001</v>
      </c>
      <c r="T437" s="10">
        <f t="shared" si="56"/>
        <v>-0.13459999696680106</v>
      </c>
      <c r="V437" s="23">
        <v>0.41499999999999998</v>
      </c>
    </row>
    <row r="438" spans="1:22" x14ac:dyDescent="0.25">
      <c r="A438" s="23">
        <v>18</v>
      </c>
      <c r="C438">
        <v>49</v>
      </c>
      <c r="D438" t="s">
        <v>886</v>
      </c>
      <c r="E438" t="s">
        <v>887</v>
      </c>
      <c r="F438">
        <v>3</v>
      </c>
      <c r="G438">
        <v>3</v>
      </c>
      <c r="H438" t="s">
        <v>950</v>
      </c>
      <c r="I438" t="s">
        <v>951</v>
      </c>
      <c r="J438" s="23">
        <v>9</v>
      </c>
      <c r="K438" t="s">
        <v>75</v>
      </c>
      <c r="L438" s="23" t="s">
        <v>924</v>
      </c>
      <c r="M438" s="23">
        <f t="shared" si="58"/>
        <v>307.03636640000002</v>
      </c>
      <c r="N438" s="23">
        <v>33</v>
      </c>
      <c r="O438" s="23">
        <v>0</v>
      </c>
      <c r="P438" s="23">
        <v>33</v>
      </c>
      <c r="Q438" s="41">
        <f>(M438+N438*$N$2+(O438*$O$2)+P438*$P$2)</f>
        <v>397.84115300000002</v>
      </c>
      <c r="R438" s="41">
        <v>398.59800000000001</v>
      </c>
      <c r="T438" s="10">
        <f t="shared" si="56"/>
        <v>-0.18987726983075512</v>
      </c>
      <c r="V438" s="23">
        <v>0.17</v>
      </c>
    </row>
    <row r="439" spans="1:22" x14ac:dyDescent="0.25">
      <c r="A439" s="23">
        <v>18</v>
      </c>
      <c r="C439">
        <v>50</v>
      </c>
      <c r="D439" t="s">
        <v>886</v>
      </c>
      <c r="E439" t="s">
        <v>887</v>
      </c>
      <c r="F439">
        <v>3</v>
      </c>
      <c r="G439">
        <v>3</v>
      </c>
      <c r="H439" t="s">
        <v>952</v>
      </c>
      <c r="I439" t="s">
        <v>953</v>
      </c>
      <c r="J439" s="23">
        <v>9</v>
      </c>
      <c r="K439" t="s">
        <v>75</v>
      </c>
      <c r="L439" s="23" t="s">
        <v>924</v>
      </c>
      <c r="M439" s="23">
        <f t="shared" si="58"/>
        <v>307.03636640000002</v>
      </c>
      <c r="N439" s="23">
        <v>34</v>
      </c>
      <c r="O439" s="23">
        <v>0</v>
      </c>
      <c r="P439" s="23">
        <v>34</v>
      </c>
      <c r="Q439" s="41">
        <f>(M439+N439*$N$2+(O439*$O$2)+P439*$P$2)</f>
        <v>400.59281320000002</v>
      </c>
      <c r="R439" s="24">
        <v>402.71</v>
      </c>
      <c r="T439" s="10">
        <f t="shared" si="56"/>
        <v>-0.52573484641552393</v>
      </c>
      <c r="V439" s="23">
        <v>0.05</v>
      </c>
    </row>
    <row r="440" spans="1:22" x14ac:dyDescent="0.25">
      <c r="A440" s="23">
        <v>18</v>
      </c>
      <c r="C440">
        <v>51</v>
      </c>
      <c r="D440" t="s">
        <v>886</v>
      </c>
      <c r="E440" t="s">
        <v>887</v>
      </c>
      <c r="F440">
        <v>3</v>
      </c>
      <c r="G440">
        <v>2</v>
      </c>
      <c r="H440" t="s">
        <v>954</v>
      </c>
      <c r="I440" t="s">
        <v>955</v>
      </c>
      <c r="J440" s="23">
        <v>9</v>
      </c>
      <c r="K440" t="s">
        <v>75</v>
      </c>
      <c r="L440" s="23" t="s">
        <v>924</v>
      </c>
      <c r="M440" s="23">
        <f t="shared" si="58"/>
        <v>307.03636640000002</v>
      </c>
      <c r="N440" s="23">
        <v>35</v>
      </c>
      <c r="O440" s="23">
        <v>0</v>
      </c>
      <c r="P440" s="23">
        <v>36</v>
      </c>
      <c r="Q440" s="41">
        <f>(M440+N440*$N$2+(O440*$O$2)+P440*$P$2)</f>
        <v>404.01806920000001</v>
      </c>
      <c r="R440" s="41">
        <v>404.04700000000003</v>
      </c>
      <c r="T440" s="10">
        <f t="shared" si="56"/>
        <v>-7.1602561088219717E-3</v>
      </c>
    </row>
    <row r="441" spans="1:22" x14ac:dyDescent="0.25">
      <c r="A441" s="23">
        <v>18</v>
      </c>
      <c r="C441">
        <v>52</v>
      </c>
      <c r="D441" t="s">
        <v>886</v>
      </c>
      <c r="E441" t="s">
        <v>887</v>
      </c>
      <c r="F441">
        <v>3</v>
      </c>
      <c r="G441">
        <v>2</v>
      </c>
      <c r="H441" t="s">
        <v>956</v>
      </c>
      <c r="I441" t="s">
        <v>957</v>
      </c>
      <c r="J441" s="23">
        <v>9</v>
      </c>
      <c r="K441" s="1" t="s">
        <v>98</v>
      </c>
      <c r="L441" s="23" t="s">
        <v>924</v>
      </c>
      <c r="M441" s="23">
        <f t="shared" si="58"/>
        <v>307.03636640000002</v>
      </c>
      <c r="N441" s="23">
        <v>36</v>
      </c>
      <c r="O441" s="23">
        <v>0</v>
      </c>
      <c r="P441" s="23">
        <v>37</v>
      </c>
      <c r="Q441" s="41">
        <f>(M441+N441*$N$2+(O441*$O$2)+P441*$P$2)</f>
        <v>406.76972940000007</v>
      </c>
      <c r="R441" s="41">
        <v>407.00400000000002</v>
      </c>
      <c r="T441" s="10">
        <f t="shared" si="56"/>
        <v>-5.7559778282263871E-2</v>
      </c>
    </row>
    <row r="442" spans="1:22" x14ac:dyDescent="0.25">
      <c r="A442" s="23">
        <v>18</v>
      </c>
      <c r="C442">
        <v>53</v>
      </c>
      <c r="D442" t="s">
        <v>886</v>
      </c>
      <c r="E442" t="s">
        <v>887</v>
      </c>
      <c r="F442">
        <v>3</v>
      </c>
      <c r="G442">
        <v>2</v>
      </c>
      <c r="H442" t="s">
        <v>958</v>
      </c>
      <c r="I442" t="s">
        <v>959</v>
      </c>
      <c r="J442" s="23">
        <v>9</v>
      </c>
      <c r="K442" t="s">
        <v>75</v>
      </c>
      <c r="L442" s="23" t="s">
        <v>924</v>
      </c>
      <c r="M442" s="23">
        <f t="shared" si="58"/>
        <v>307.03636640000002</v>
      </c>
      <c r="N442" s="23">
        <v>36</v>
      </c>
      <c r="O442" s="23">
        <v>0</v>
      </c>
      <c r="P442" s="23">
        <v>38</v>
      </c>
      <c r="Q442" s="41">
        <f>(M442+N442*$N$2+(O442*$O$2)+P442*$P$2)</f>
        <v>407.44332520000006</v>
      </c>
      <c r="R442" s="24">
        <v>406.5</v>
      </c>
      <c r="S442" s="16" t="s">
        <v>1001</v>
      </c>
      <c r="T442" s="10">
        <f t="shared" ref="T442:T444" si="59">(Q442-R442)/R442*100</f>
        <v>0.23206031980321298</v>
      </c>
      <c r="V442" s="23">
        <v>3.0000000000000001E-3</v>
      </c>
    </row>
    <row r="443" spans="1:22" x14ac:dyDescent="0.25">
      <c r="A443" s="23">
        <v>18</v>
      </c>
      <c r="C443">
        <v>54</v>
      </c>
      <c r="D443" t="s">
        <v>886</v>
      </c>
      <c r="E443" t="s">
        <v>887</v>
      </c>
      <c r="F443">
        <v>3</v>
      </c>
      <c r="G443">
        <v>2</v>
      </c>
      <c r="H443" t="s">
        <v>960</v>
      </c>
      <c r="I443" t="s">
        <v>961</v>
      </c>
      <c r="J443" s="23">
        <v>9</v>
      </c>
      <c r="K443" t="s">
        <v>72</v>
      </c>
      <c r="L443" s="23" t="s">
        <v>924</v>
      </c>
      <c r="M443" s="23">
        <f t="shared" si="58"/>
        <v>307.03636640000002</v>
      </c>
      <c r="N443" s="23">
        <v>36</v>
      </c>
      <c r="O443" s="23">
        <v>0</v>
      </c>
      <c r="P443" s="23">
        <v>39</v>
      </c>
      <c r="Q443" s="41">
        <f>(M443+N443*$N$2+(O443*$O$2)+P443*$P$2)</f>
        <v>408.11692100000005</v>
      </c>
      <c r="R443" s="24">
        <v>409.00400000000002</v>
      </c>
      <c r="S443" s="16" t="s">
        <v>1002</v>
      </c>
      <c r="T443" s="10">
        <f t="shared" si="59"/>
        <v>-0.21688760990111869</v>
      </c>
    </row>
    <row r="444" spans="1:22" x14ac:dyDescent="0.25">
      <c r="A444" s="23">
        <v>18</v>
      </c>
      <c r="C444">
        <v>55</v>
      </c>
      <c r="D444" t="s">
        <v>886</v>
      </c>
      <c r="E444" t="s">
        <v>887</v>
      </c>
      <c r="F444">
        <v>3</v>
      </c>
      <c r="G444">
        <v>2</v>
      </c>
      <c r="H444" t="s">
        <v>962</v>
      </c>
      <c r="I444" t="s">
        <v>963</v>
      </c>
      <c r="J444" s="23">
        <v>9</v>
      </c>
      <c r="K444" t="s">
        <v>72</v>
      </c>
      <c r="L444" s="23" t="s">
        <v>924</v>
      </c>
      <c r="M444" s="23">
        <f t="shared" si="58"/>
        <v>307.03636640000002</v>
      </c>
      <c r="N444" s="23">
        <v>36</v>
      </c>
      <c r="O444" s="23">
        <v>0</v>
      </c>
      <c r="P444" s="23">
        <v>40</v>
      </c>
      <c r="Q444" s="41">
        <f>(M444+N444*$N$2+(O444*$O$2)+P444*$P$2)</f>
        <v>408.79051680000003</v>
      </c>
      <c r="R444" s="41">
        <v>410.00400000000002</v>
      </c>
      <c r="T444" s="10">
        <f t="shared" si="59"/>
        <v>-0.29596862469634067</v>
      </c>
    </row>
    <row r="445" spans="1:22" x14ac:dyDescent="0.25">
      <c r="A445" s="23">
        <v>19</v>
      </c>
      <c r="C445">
        <v>19</v>
      </c>
      <c r="D445" t="s">
        <v>1003</v>
      </c>
      <c r="E445" t="s">
        <v>1004</v>
      </c>
      <c r="F445">
        <v>4</v>
      </c>
      <c r="G445">
        <v>2</v>
      </c>
      <c r="H445" t="s">
        <v>1005</v>
      </c>
      <c r="I445" t="s">
        <v>1006</v>
      </c>
      <c r="J445" s="23">
        <v>0</v>
      </c>
      <c r="K445" t="s">
        <v>58</v>
      </c>
      <c r="L445" s="23" t="s">
        <v>21</v>
      </c>
    </row>
    <row r="446" spans="1:22" x14ac:dyDescent="0.25">
      <c r="A446" s="23">
        <v>19</v>
      </c>
      <c r="C446">
        <v>20</v>
      </c>
      <c r="D446" t="s">
        <v>1003</v>
      </c>
      <c r="E446" t="s">
        <v>1004</v>
      </c>
      <c r="F446">
        <v>4</v>
      </c>
      <c r="G446">
        <v>2</v>
      </c>
      <c r="H446" t="s">
        <v>1007</v>
      </c>
      <c r="I446" t="s">
        <v>1008</v>
      </c>
      <c r="J446" s="23">
        <v>0</v>
      </c>
      <c r="K446" t="s">
        <v>58</v>
      </c>
      <c r="L446" s="23" t="s">
        <v>34</v>
      </c>
    </row>
    <row r="447" spans="1:22" x14ac:dyDescent="0.25">
      <c r="A447" s="23">
        <v>19</v>
      </c>
      <c r="C447">
        <v>21</v>
      </c>
      <c r="D447" t="s">
        <v>1003</v>
      </c>
      <c r="E447" t="s">
        <v>1004</v>
      </c>
      <c r="F447">
        <v>4</v>
      </c>
      <c r="G447">
        <v>2</v>
      </c>
      <c r="H447" t="s">
        <v>1009</v>
      </c>
      <c r="I447" t="s">
        <v>1010</v>
      </c>
      <c r="J447" s="23">
        <v>1</v>
      </c>
      <c r="K447" t="s">
        <v>58</v>
      </c>
      <c r="L447" s="23" t="s">
        <v>65</v>
      </c>
    </row>
    <row r="448" spans="1:22" x14ac:dyDescent="0.25">
      <c r="A448" s="23">
        <v>19</v>
      </c>
      <c r="C448">
        <v>22</v>
      </c>
      <c r="D448" t="s">
        <v>1003</v>
      </c>
      <c r="E448" t="s">
        <v>1004</v>
      </c>
      <c r="F448">
        <v>4</v>
      </c>
      <c r="G448">
        <v>2</v>
      </c>
      <c r="H448" t="s">
        <v>1011</v>
      </c>
      <c r="I448" t="s">
        <v>1012</v>
      </c>
      <c r="J448" s="23">
        <v>1</v>
      </c>
      <c r="K448" t="s">
        <v>58</v>
      </c>
    </row>
    <row r="449" spans="1:22" x14ac:dyDescent="0.25">
      <c r="A449" s="23">
        <v>19</v>
      </c>
      <c r="C449">
        <v>23</v>
      </c>
      <c r="D449" t="s">
        <v>1003</v>
      </c>
      <c r="E449" t="s">
        <v>1004</v>
      </c>
      <c r="F449">
        <v>4</v>
      </c>
      <c r="G449">
        <v>2</v>
      </c>
      <c r="H449" t="s">
        <v>1013</v>
      </c>
      <c r="I449" t="s">
        <v>1014</v>
      </c>
      <c r="J449" s="23">
        <v>2</v>
      </c>
      <c r="K449" t="s">
        <v>58</v>
      </c>
    </row>
    <row r="450" spans="1:22" x14ac:dyDescent="0.25">
      <c r="A450" s="23">
        <v>19</v>
      </c>
      <c r="C450">
        <v>24</v>
      </c>
      <c r="D450" t="s">
        <v>1003</v>
      </c>
      <c r="E450" t="s">
        <v>1004</v>
      </c>
      <c r="F450">
        <v>4</v>
      </c>
      <c r="G450">
        <v>2</v>
      </c>
      <c r="H450" t="s">
        <v>1015</v>
      </c>
      <c r="I450" t="s">
        <v>1016</v>
      </c>
      <c r="J450" s="23">
        <v>2</v>
      </c>
      <c r="K450" t="s">
        <v>58</v>
      </c>
    </row>
    <row r="451" spans="1:22" x14ac:dyDescent="0.25">
      <c r="A451" s="23">
        <v>19</v>
      </c>
      <c r="C451">
        <v>25</v>
      </c>
      <c r="D451" t="s">
        <v>1003</v>
      </c>
      <c r="E451" t="s">
        <v>1004</v>
      </c>
      <c r="F451">
        <v>4</v>
      </c>
      <c r="G451">
        <v>2</v>
      </c>
      <c r="H451" t="s">
        <v>1017</v>
      </c>
      <c r="I451" t="s">
        <v>1018</v>
      </c>
      <c r="J451" s="23">
        <v>3</v>
      </c>
      <c r="K451" t="s">
        <v>58</v>
      </c>
    </row>
    <row r="452" spans="1:22" x14ac:dyDescent="0.25">
      <c r="A452" s="23">
        <v>19</v>
      </c>
      <c r="C452">
        <v>26</v>
      </c>
      <c r="D452" t="s">
        <v>1003</v>
      </c>
      <c r="E452" t="s">
        <v>1004</v>
      </c>
      <c r="F452">
        <v>4</v>
      </c>
      <c r="G452">
        <v>2</v>
      </c>
      <c r="H452" t="s">
        <v>1019</v>
      </c>
      <c r="I452" t="s">
        <v>1020</v>
      </c>
      <c r="J452" s="23">
        <v>3</v>
      </c>
      <c r="K452" t="s">
        <v>58</v>
      </c>
    </row>
    <row r="453" spans="1:22" x14ac:dyDescent="0.25">
      <c r="A453" s="23">
        <v>19</v>
      </c>
      <c r="C453">
        <v>27</v>
      </c>
      <c r="D453" t="s">
        <v>1003</v>
      </c>
      <c r="E453" t="s">
        <v>1004</v>
      </c>
      <c r="F453">
        <v>4</v>
      </c>
      <c r="G453">
        <v>3</v>
      </c>
      <c r="H453" t="s">
        <v>1021</v>
      </c>
      <c r="I453" t="s">
        <v>1022</v>
      </c>
      <c r="J453" s="23">
        <v>4</v>
      </c>
      <c r="K453" t="s">
        <v>58</v>
      </c>
    </row>
    <row r="454" spans="1:22" x14ac:dyDescent="0.25">
      <c r="A454" s="23">
        <v>19</v>
      </c>
      <c r="C454">
        <v>28</v>
      </c>
      <c r="D454" t="s">
        <v>1003</v>
      </c>
      <c r="E454" t="s">
        <v>1004</v>
      </c>
      <c r="F454">
        <v>4</v>
      </c>
      <c r="G454">
        <v>3</v>
      </c>
      <c r="H454" t="s">
        <v>1023</v>
      </c>
      <c r="I454" t="s">
        <v>1024</v>
      </c>
      <c r="J454" s="23">
        <v>4</v>
      </c>
      <c r="K454" t="s">
        <v>58</v>
      </c>
    </row>
    <row r="455" spans="1:22" x14ac:dyDescent="0.25">
      <c r="A455" s="23">
        <v>19</v>
      </c>
      <c r="C455">
        <v>29</v>
      </c>
      <c r="D455" t="s">
        <v>1003</v>
      </c>
      <c r="E455" t="s">
        <v>1004</v>
      </c>
      <c r="F455">
        <v>4</v>
      </c>
      <c r="G455">
        <v>3</v>
      </c>
      <c r="H455" t="s">
        <v>1025</v>
      </c>
      <c r="I455" t="s">
        <v>1026</v>
      </c>
      <c r="J455" s="23">
        <v>5</v>
      </c>
      <c r="K455" t="s">
        <v>58</v>
      </c>
    </row>
    <row r="456" spans="1:22" x14ac:dyDescent="0.25">
      <c r="A456" s="23">
        <v>19</v>
      </c>
      <c r="C456">
        <v>30</v>
      </c>
      <c r="D456" t="s">
        <v>1003</v>
      </c>
      <c r="E456" t="s">
        <v>1004</v>
      </c>
      <c r="F456">
        <v>4</v>
      </c>
      <c r="G456">
        <v>3</v>
      </c>
      <c r="H456" t="s">
        <v>1027</v>
      </c>
      <c r="I456" t="s">
        <v>1028</v>
      </c>
      <c r="J456" s="23">
        <v>5</v>
      </c>
      <c r="K456" t="s">
        <v>58</v>
      </c>
    </row>
    <row r="457" spans="1:22" x14ac:dyDescent="0.25">
      <c r="A457" s="23">
        <v>19</v>
      </c>
      <c r="C457">
        <v>31</v>
      </c>
      <c r="D457" t="s">
        <v>1003</v>
      </c>
      <c r="E457" t="s">
        <v>1004</v>
      </c>
      <c r="F457">
        <v>4</v>
      </c>
      <c r="G457">
        <v>3</v>
      </c>
      <c r="H457" t="s">
        <v>1029</v>
      </c>
      <c r="I457" t="s">
        <v>1030</v>
      </c>
      <c r="J457" s="23">
        <v>6</v>
      </c>
      <c r="K457" s="1" t="s">
        <v>2842</v>
      </c>
      <c r="L457" s="23" t="s">
        <v>505</v>
      </c>
      <c r="M457" s="23">
        <f>$Q$216</f>
        <v>198.11129779999999</v>
      </c>
      <c r="N457" s="23">
        <v>0</v>
      </c>
      <c r="O457" s="23">
        <v>3</v>
      </c>
      <c r="P457" s="23">
        <v>0</v>
      </c>
      <c r="Q457" s="41">
        <f>(M457+N457*$N$2+(O457*$O$2)+P457*$P$2)</f>
        <v>201.07916</v>
      </c>
      <c r="R457" s="54">
        <v>201.08600000000001</v>
      </c>
      <c r="T457" s="10">
        <f t="shared" ref="T457:T486" si="60">(Q457-R457)/R457*100</f>
        <v>-3.4015296937683678E-3</v>
      </c>
      <c r="V457" s="23" t="s">
        <v>1031</v>
      </c>
    </row>
    <row r="458" spans="1:22" x14ac:dyDescent="0.25">
      <c r="A458" s="23">
        <v>19</v>
      </c>
      <c r="C458">
        <v>32</v>
      </c>
      <c r="D458" t="s">
        <v>1003</v>
      </c>
      <c r="E458" t="s">
        <v>1004</v>
      </c>
      <c r="F458">
        <v>4</v>
      </c>
      <c r="G458">
        <v>3</v>
      </c>
      <c r="H458" t="s">
        <v>1032</v>
      </c>
      <c r="I458" t="s">
        <v>1033</v>
      </c>
      <c r="J458" s="23">
        <v>6</v>
      </c>
      <c r="K458" t="s">
        <v>75</v>
      </c>
      <c r="L458" s="23" t="s">
        <v>505</v>
      </c>
      <c r="M458" s="23">
        <f>$Q$216</f>
        <v>198.11129779999999</v>
      </c>
      <c r="N458" s="23">
        <v>4</v>
      </c>
      <c r="O458" s="23">
        <v>12</v>
      </c>
      <c r="P458" s="23">
        <v>4</v>
      </c>
      <c r="Q458" s="41">
        <f>(M458+N458*$N$2+(O458*$O$2)+P458*$P$2)</f>
        <v>220.9893874</v>
      </c>
      <c r="R458" s="41">
        <v>221.42400000000001</v>
      </c>
      <c r="T458" s="10">
        <f t="shared" si="60"/>
        <v>-0.19628071031144245</v>
      </c>
    </row>
    <row r="459" spans="1:22" x14ac:dyDescent="0.25">
      <c r="A459" s="23">
        <v>19</v>
      </c>
      <c r="C459">
        <v>33</v>
      </c>
      <c r="D459" t="s">
        <v>1003</v>
      </c>
      <c r="E459" t="s">
        <v>1004</v>
      </c>
      <c r="F459">
        <v>4</v>
      </c>
      <c r="G459">
        <v>3</v>
      </c>
      <c r="H459" t="s">
        <v>1034</v>
      </c>
      <c r="I459" t="s">
        <v>1035</v>
      </c>
      <c r="J459" s="23">
        <v>7</v>
      </c>
      <c r="K459" t="s">
        <v>75</v>
      </c>
      <c r="L459" s="23" t="s">
        <v>622</v>
      </c>
      <c r="M459" s="23">
        <f t="shared" ref="M459:M460" si="61">$Q$278</f>
        <v>235.93595500000001</v>
      </c>
      <c r="N459" s="23">
        <v>0</v>
      </c>
      <c r="O459" s="23">
        <v>10</v>
      </c>
      <c r="P459" s="23">
        <v>0</v>
      </c>
      <c r="Q459" s="41">
        <f>(M459+N459*$N$2+(O459*$O$2)+P459*$P$2)</f>
        <v>245.82882900000001</v>
      </c>
      <c r="R459" s="24">
        <v>244.72800000000001</v>
      </c>
      <c r="T459" s="10">
        <f t="shared" si="60"/>
        <v>0.44981734823968017</v>
      </c>
    </row>
    <row r="460" spans="1:22" x14ac:dyDescent="0.25">
      <c r="A460" s="23">
        <v>19</v>
      </c>
      <c r="C460">
        <v>34</v>
      </c>
      <c r="D460" t="s">
        <v>1003</v>
      </c>
      <c r="E460" t="s">
        <v>1004</v>
      </c>
      <c r="F460">
        <v>4</v>
      </c>
      <c r="G460">
        <v>3</v>
      </c>
      <c r="H460" t="s">
        <v>1036</v>
      </c>
      <c r="I460" t="s">
        <v>1037</v>
      </c>
      <c r="J460" s="23">
        <v>7</v>
      </c>
      <c r="K460" t="s">
        <v>75</v>
      </c>
      <c r="L460" s="23" t="s">
        <v>622</v>
      </c>
      <c r="M460" s="23">
        <f t="shared" si="61"/>
        <v>235.93595500000001</v>
      </c>
      <c r="N460" s="23">
        <v>6</v>
      </c>
      <c r="O460" s="23">
        <v>10</v>
      </c>
      <c r="P460" s="23">
        <v>6</v>
      </c>
      <c r="Q460" s="41">
        <f>(M460+N460*$N$2+(O460*$O$2)+P460*$P$2)</f>
        <v>262.33879020000001</v>
      </c>
      <c r="R460" s="24">
        <v>260.7804529</v>
      </c>
      <c r="T460" s="10">
        <f t="shared" si="60"/>
        <v>0.59756675880825005</v>
      </c>
    </row>
    <row r="461" spans="1:22" x14ac:dyDescent="0.25">
      <c r="A461" s="23">
        <v>19</v>
      </c>
      <c r="C461">
        <v>35</v>
      </c>
      <c r="D461" t="s">
        <v>1003</v>
      </c>
      <c r="E461" t="s">
        <v>1004</v>
      </c>
      <c r="F461">
        <v>4</v>
      </c>
      <c r="G461">
        <v>3</v>
      </c>
      <c r="H461" t="s">
        <v>1038</v>
      </c>
      <c r="I461" t="s">
        <v>1039</v>
      </c>
      <c r="J461" s="23">
        <v>8</v>
      </c>
      <c r="K461" t="s">
        <v>75</v>
      </c>
      <c r="L461" s="41" t="s">
        <v>766</v>
      </c>
      <c r="M461" s="41">
        <f>$Q$348</f>
        <v>271.68254780000001</v>
      </c>
      <c r="N461" s="23">
        <v>1</v>
      </c>
      <c r="O461" s="23">
        <v>6</v>
      </c>
      <c r="P461" s="23">
        <v>1</v>
      </c>
      <c r="Q461" s="41">
        <f>(M461+N461*$N$2+(O461*$O$2)+P461*$P$2)</f>
        <v>280.36993240000004</v>
      </c>
      <c r="R461" s="41">
        <v>278.80399999999997</v>
      </c>
      <c r="T461" s="10">
        <f t="shared" si="60"/>
        <v>0.56166066483983923</v>
      </c>
      <c r="V461" s="23">
        <v>0.17519999999999999</v>
      </c>
    </row>
    <row r="462" spans="1:22" x14ac:dyDescent="0.25">
      <c r="A462" s="23">
        <v>19</v>
      </c>
      <c r="C462">
        <v>36</v>
      </c>
      <c r="D462" t="s">
        <v>1003</v>
      </c>
      <c r="E462" t="s">
        <v>1004</v>
      </c>
      <c r="F462">
        <v>4</v>
      </c>
      <c r="G462">
        <v>3</v>
      </c>
      <c r="H462" t="s">
        <v>1040</v>
      </c>
      <c r="I462" t="s">
        <v>1041</v>
      </c>
      <c r="J462" s="23">
        <v>8</v>
      </c>
      <c r="K462" t="s">
        <v>75</v>
      </c>
      <c r="L462" s="41" t="s">
        <v>766</v>
      </c>
      <c r="M462" s="41">
        <f>$Q$348</f>
        <v>271.68254780000001</v>
      </c>
      <c r="N462" s="23">
        <v>0</v>
      </c>
      <c r="O462" s="23">
        <v>6</v>
      </c>
      <c r="P462" s="23">
        <v>0</v>
      </c>
      <c r="Q462" s="41">
        <f>(M462+N462*$N$2+(O462*$O$2)+P462*$P$2)</f>
        <v>277.61827220000004</v>
      </c>
      <c r="R462" s="24">
        <v>293.12</v>
      </c>
      <c r="T462" s="10">
        <f t="shared" si="60"/>
        <v>-5.2885261326419108</v>
      </c>
      <c r="V462" s="23">
        <v>0.34100000000000003</v>
      </c>
    </row>
    <row r="463" spans="1:22" x14ac:dyDescent="0.25">
      <c r="A463" s="23">
        <v>19</v>
      </c>
      <c r="C463">
        <v>37</v>
      </c>
      <c r="D463" t="s">
        <v>1003</v>
      </c>
      <c r="E463" t="s">
        <v>1004</v>
      </c>
      <c r="F463">
        <v>4</v>
      </c>
      <c r="G463">
        <v>3</v>
      </c>
      <c r="H463" t="s">
        <v>1042</v>
      </c>
      <c r="I463" t="s">
        <v>1043</v>
      </c>
      <c r="J463" s="23">
        <v>9</v>
      </c>
      <c r="K463" t="s">
        <v>75</v>
      </c>
      <c r="L463" s="23" t="s">
        <v>924</v>
      </c>
      <c r="M463" s="23">
        <f t="shared" ref="M463:M486" si="62">$Q$425</f>
        <v>307.03636640000002</v>
      </c>
      <c r="N463" s="23">
        <v>0</v>
      </c>
      <c r="O463" s="23">
        <v>2</v>
      </c>
      <c r="P463" s="23">
        <v>0</v>
      </c>
      <c r="Q463" s="41">
        <f>(M463+N463*$N$2+(O463*$O$2)+P463*$P$2)</f>
        <v>309.01494120000001</v>
      </c>
      <c r="R463" s="41">
        <v>308.57400000000001</v>
      </c>
      <c r="T463" s="10">
        <f t="shared" si="60"/>
        <v>0.14289642030760771</v>
      </c>
      <c r="V463" s="23">
        <v>1.23651</v>
      </c>
    </row>
    <row r="464" spans="1:22" x14ac:dyDescent="0.25">
      <c r="A464" s="23">
        <v>19</v>
      </c>
      <c r="C464">
        <v>38</v>
      </c>
      <c r="D464" t="s">
        <v>1003</v>
      </c>
      <c r="E464" t="s">
        <v>1004</v>
      </c>
      <c r="F464">
        <v>4</v>
      </c>
      <c r="G464">
        <v>3</v>
      </c>
      <c r="H464" t="s">
        <v>1044</v>
      </c>
      <c r="I464" t="s">
        <v>1045</v>
      </c>
      <c r="J464" s="23">
        <v>9</v>
      </c>
      <c r="K464" t="s">
        <v>75</v>
      </c>
      <c r="L464" s="23" t="s">
        <v>924</v>
      </c>
      <c r="M464" s="23">
        <f t="shared" si="62"/>
        <v>307.03636640000002</v>
      </c>
      <c r="N464" s="23">
        <v>4</v>
      </c>
      <c r="O464" s="23">
        <v>2</v>
      </c>
      <c r="P464" s="23">
        <v>4</v>
      </c>
      <c r="Q464" s="41">
        <f>(M464+N464*$N$2+(O464*$O$2)+P464*$P$2)</f>
        <v>320.02158200000002</v>
      </c>
      <c r="R464" s="41">
        <v>320.64600000000002</v>
      </c>
      <c r="T464" s="10">
        <f t="shared" si="60"/>
        <v>-0.19473749867454809</v>
      </c>
      <c r="V464" s="23">
        <v>459.06</v>
      </c>
    </row>
    <row r="465" spans="1:22" s="6" customFormat="1" x14ac:dyDescent="0.25">
      <c r="A465" s="32">
        <v>19</v>
      </c>
      <c r="B465" s="6" t="s">
        <v>2840</v>
      </c>
      <c r="C465" s="6">
        <v>39</v>
      </c>
      <c r="D465" s="6" t="s">
        <v>1003</v>
      </c>
      <c r="E465" s="6" t="s">
        <v>1004</v>
      </c>
      <c r="F465" s="6">
        <v>4</v>
      </c>
      <c r="G465" s="6">
        <v>3</v>
      </c>
      <c r="H465" s="6" t="s">
        <v>1046</v>
      </c>
      <c r="I465" s="6" t="s">
        <v>1047</v>
      </c>
      <c r="J465" s="32">
        <v>9</v>
      </c>
      <c r="K465" s="6" t="s">
        <v>19</v>
      </c>
      <c r="L465" s="32" t="s">
        <v>924</v>
      </c>
      <c r="M465" s="32">
        <f t="shared" si="62"/>
        <v>307.03636640000002</v>
      </c>
      <c r="N465" s="32">
        <v>9</v>
      </c>
      <c r="O465" s="32">
        <v>2</v>
      </c>
      <c r="P465" s="32">
        <v>9</v>
      </c>
      <c r="Q465" s="43">
        <f>(M465+N465*$N$2+(O465*$O$2)+P465*$P$2)</f>
        <v>333.77988299999998</v>
      </c>
      <c r="R465" s="43">
        <v>333.72399999999999</v>
      </c>
      <c r="T465" s="15">
        <f t="shared" si="60"/>
        <v>1.6745274538239489E-2</v>
      </c>
      <c r="U465" s="32"/>
      <c r="V465" s="32" t="s">
        <v>25</v>
      </c>
    </row>
    <row r="466" spans="1:22" x14ac:dyDescent="0.25">
      <c r="A466" s="23">
        <v>19</v>
      </c>
      <c r="C466">
        <v>40</v>
      </c>
      <c r="D466" t="s">
        <v>1003</v>
      </c>
      <c r="E466" t="s">
        <v>1004</v>
      </c>
      <c r="F466">
        <v>4</v>
      </c>
      <c r="G466">
        <v>3</v>
      </c>
      <c r="H466" t="s">
        <v>1048</v>
      </c>
      <c r="I466" t="s">
        <v>1049</v>
      </c>
      <c r="J466" s="23">
        <v>9</v>
      </c>
      <c r="K466" t="s">
        <v>75</v>
      </c>
      <c r="L466" s="23" t="s">
        <v>924</v>
      </c>
      <c r="M466" s="23">
        <f t="shared" si="62"/>
        <v>307.03636640000002</v>
      </c>
      <c r="N466" s="23">
        <v>12</v>
      </c>
      <c r="O466" s="23">
        <v>2</v>
      </c>
      <c r="P466" s="23">
        <v>12</v>
      </c>
      <c r="Q466" s="41">
        <f>(M466+N466*$N$2+(O466*$O$2)+P466*$P$2)</f>
        <v>342.03486359999999</v>
      </c>
      <c r="R466" s="24">
        <v>341.524</v>
      </c>
      <c r="T466" s="10">
        <f t="shared" si="60"/>
        <v>0.14958351389653238</v>
      </c>
      <c r="U466" s="23" t="s">
        <v>3014</v>
      </c>
      <c r="V466" s="46">
        <v>3.94E+16</v>
      </c>
    </row>
    <row r="467" spans="1:22" x14ac:dyDescent="0.25">
      <c r="A467" s="23">
        <v>19</v>
      </c>
      <c r="B467" t="s">
        <v>2841</v>
      </c>
      <c r="C467">
        <v>41</v>
      </c>
      <c r="D467" t="s">
        <v>1003</v>
      </c>
      <c r="E467" t="s">
        <v>1004</v>
      </c>
      <c r="F467">
        <v>4</v>
      </c>
      <c r="G467">
        <v>3</v>
      </c>
      <c r="H467" t="s">
        <v>1050</v>
      </c>
      <c r="I467" t="s">
        <v>1051</v>
      </c>
      <c r="J467" s="23">
        <v>9</v>
      </c>
      <c r="K467" t="s">
        <v>19</v>
      </c>
      <c r="L467" s="23" t="s">
        <v>924</v>
      </c>
      <c r="M467" s="23">
        <f t="shared" si="62"/>
        <v>307.03636640000002</v>
      </c>
      <c r="N467" s="23">
        <v>15</v>
      </c>
      <c r="O467" s="23">
        <v>2</v>
      </c>
      <c r="P467" s="23">
        <v>15</v>
      </c>
      <c r="Q467" s="41">
        <f>(M467+N467*$N$2+(O467*$O$2)+P467*$P$2)</f>
        <v>350.2898442</v>
      </c>
      <c r="R467" s="24">
        <v>351.61900000000003</v>
      </c>
      <c r="T467" s="10">
        <f t="shared" si="60"/>
        <v>-0.3780102326666146</v>
      </c>
      <c r="V467" s="23" t="s">
        <v>25</v>
      </c>
    </row>
    <row r="468" spans="1:22" x14ac:dyDescent="0.25">
      <c r="A468" s="23">
        <v>19</v>
      </c>
      <c r="C468">
        <v>42</v>
      </c>
      <c r="D468" t="s">
        <v>1003</v>
      </c>
      <c r="E468" t="s">
        <v>1004</v>
      </c>
      <c r="F468">
        <v>4</v>
      </c>
      <c r="G468">
        <v>3</v>
      </c>
      <c r="H468" t="s">
        <v>1052</v>
      </c>
      <c r="I468" t="s">
        <v>1053</v>
      </c>
      <c r="J468" s="23">
        <v>9</v>
      </c>
      <c r="K468" t="s">
        <v>75</v>
      </c>
      <c r="L468" s="23" t="s">
        <v>924</v>
      </c>
      <c r="M468" s="23">
        <f t="shared" si="62"/>
        <v>307.03636640000002</v>
      </c>
      <c r="N468" s="23">
        <v>18</v>
      </c>
      <c r="O468" s="23">
        <v>2</v>
      </c>
      <c r="P468" s="23">
        <v>18</v>
      </c>
      <c r="Q468" s="41">
        <f>(M468+N468*$N$2+(O468*$O$2)+P468*$P$2)</f>
        <v>358.54482480000001</v>
      </c>
      <c r="R468" s="24">
        <v>359.15300000000002</v>
      </c>
      <c r="T468" s="10">
        <f t="shared" si="60"/>
        <v>-0.16933596545205112</v>
      </c>
      <c r="V468" s="23">
        <v>44478</v>
      </c>
    </row>
    <row r="469" spans="1:22" x14ac:dyDescent="0.25">
      <c r="A469" s="23">
        <v>19</v>
      </c>
      <c r="C469">
        <v>43</v>
      </c>
      <c r="D469" t="s">
        <v>1003</v>
      </c>
      <c r="E469" t="s">
        <v>1004</v>
      </c>
      <c r="F469">
        <v>4</v>
      </c>
      <c r="G469">
        <v>3</v>
      </c>
      <c r="H469" t="s">
        <v>1054</v>
      </c>
      <c r="I469" t="s">
        <v>1055</v>
      </c>
      <c r="J469" s="23">
        <v>9</v>
      </c>
      <c r="K469" t="s">
        <v>75</v>
      </c>
      <c r="L469" s="23" t="s">
        <v>924</v>
      </c>
      <c r="M469" s="23">
        <f t="shared" si="62"/>
        <v>307.03636640000002</v>
      </c>
      <c r="N469" s="23">
        <v>21</v>
      </c>
      <c r="O469" s="23">
        <v>2</v>
      </c>
      <c r="P469" s="23">
        <v>21</v>
      </c>
      <c r="Q469" s="41">
        <f>(M469+N469*$N$2+(O469*$O$2)+P469*$P$2)</f>
        <v>366.79980540000003</v>
      </c>
      <c r="R469" s="41">
        <v>368.77699999999999</v>
      </c>
      <c r="T469" s="10">
        <f t="shared" si="60"/>
        <v>-0.53614910908217206</v>
      </c>
      <c r="V469" s="23">
        <v>80280</v>
      </c>
    </row>
    <row r="470" spans="1:22" x14ac:dyDescent="0.25">
      <c r="A470" s="23">
        <v>19</v>
      </c>
      <c r="C470">
        <v>44</v>
      </c>
      <c r="D470" t="s">
        <v>1003</v>
      </c>
      <c r="E470" t="s">
        <v>1004</v>
      </c>
      <c r="F470">
        <v>4</v>
      </c>
      <c r="G470">
        <v>3</v>
      </c>
      <c r="H470" t="s">
        <v>1056</v>
      </c>
      <c r="I470" t="s">
        <v>1057</v>
      </c>
      <c r="J470" s="23">
        <v>9</v>
      </c>
      <c r="K470" t="s">
        <v>75</v>
      </c>
      <c r="L470" s="23" t="s">
        <v>924</v>
      </c>
      <c r="M470" s="23">
        <f t="shared" si="62"/>
        <v>307.03636640000002</v>
      </c>
      <c r="N470" s="23">
        <v>24</v>
      </c>
      <c r="O470" s="23">
        <v>2</v>
      </c>
      <c r="P470" s="23">
        <v>24</v>
      </c>
      <c r="Q470" s="41">
        <f>(M470+N470*$N$2+(O470*$O$2)+P470*$P$2)</f>
        <v>375.05478600000004</v>
      </c>
      <c r="R470" s="41">
        <v>376.05500000000001</v>
      </c>
      <c r="T470" s="10">
        <f t="shared" si="60"/>
        <v>-0.26597545571790598</v>
      </c>
      <c r="V470" s="23">
        <v>1327.8</v>
      </c>
    </row>
    <row r="471" spans="1:22" x14ac:dyDescent="0.25">
      <c r="A471" s="23">
        <v>19</v>
      </c>
      <c r="C471">
        <v>45</v>
      </c>
      <c r="D471" t="s">
        <v>1003</v>
      </c>
      <c r="E471" t="s">
        <v>1004</v>
      </c>
      <c r="F471">
        <v>4</v>
      </c>
      <c r="G471">
        <v>3</v>
      </c>
      <c r="H471" t="s">
        <v>1058</v>
      </c>
      <c r="I471" t="s">
        <v>1059</v>
      </c>
      <c r="J471" s="23">
        <v>9</v>
      </c>
      <c r="K471" t="s">
        <v>75</v>
      </c>
      <c r="L471" s="23" t="s">
        <v>924</v>
      </c>
      <c r="M471" s="23">
        <f t="shared" si="62"/>
        <v>307.03636640000002</v>
      </c>
      <c r="N471" s="23">
        <v>27</v>
      </c>
      <c r="O471" s="23">
        <v>2</v>
      </c>
      <c r="P471" s="23">
        <v>27</v>
      </c>
      <c r="Q471" s="41">
        <f>(M471+N471*$N$2+(O471*$O$2)+P471*$P$2)</f>
        <v>383.30976659999999</v>
      </c>
      <c r="R471" s="41">
        <v>384.96</v>
      </c>
      <c r="T471" s="10">
        <f t="shared" si="60"/>
        <v>-0.42867658977555867</v>
      </c>
      <c r="V471" s="23">
        <v>1068</v>
      </c>
    </row>
    <row r="472" spans="1:22" x14ac:dyDescent="0.25">
      <c r="A472" s="23">
        <v>19</v>
      </c>
      <c r="C472">
        <v>46</v>
      </c>
      <c r="D472" t="s">
        <v>1003</v>
      </c>
      <c r="E472" t="s">
        <v>1004</v>
      </c>
      <c r="F472">
        <v>4</v>
      </c>
      <c r="G472">
        <v>3</v>
      </c>
      <c r="H472" t="s">
        <v>1060</v>
      </c>
      <c r="I472" t="s">
        <v>1061</v>
      </c>
      <c r="J472" s="23">
        <v>9</v>
      </c>
      <c r="K472" t="s">
        <v>75</v>
      </c>
      <c r="L472" s="23" t="s">
        <v>924</v>
      </c>
      <c r="M472" s="23">
        <f t="shared" si="62"/>
        <v>307.03636640000002</v>
      </c>
      <c r="N472" s="23">
        <v>30</v>
      </c>
      <c r="O472" s="23">
        <v>2</v>
      </c>
      <c r="P472" s="23">
        <v>30</v>
      </c>
      <c r="Q472" s="41">
        <f>(M472+N472*$N$2+(O472*$O$2)+P472*$P$2)</f>
        <v>391.5647472</v>
      </c>
      <c r="R472" s="24">
        <v>391.83</v>
      </c>
      <c r="T472" s="10">
        <f t="shared" si="60"/>
        <v>-6.7695888523080089E-2</v>
      </c>
      <c r="V472" s="23">
        <v>96.3</v>
      </c>
    </row>
    <row r="473" spans="1:22" x14ac:dyDescent="0.25">
      <c r="A473" s="23">
        <v>19</v>
      </c>
      <c r="C473">
        <v>47</v>
      </c>
      <c r="D473" t="s">
        <v>1003</v>
      </c>
      <c r="E473" t="s">
        <v>1004</v>
      </c>
      <c r="F473">
        <v>4</v>
      </c>
      <c r="G473">
        <v>3</v>
      </c>
      <c r="H473" t="s">
        <v>1062</v>
      </c>
      <c r="I473" t="s">
        <v>1063</v>
      </c>
      <c r="J473" s="23">
        <v>9</v>
      </c>
      <c r="K473" t="s">
        <v>75</v>
      </c>
      <c r="L473" s="23" t="s">
        <v>924</v>
      </c>
      <c r="M473" s="23">
        <f t="shared" si="62"/>
        <v>307.03636640000002</v>
      </c>
      <c r="N473" s="23">
        <v>33</v>
      </c>
      <c r="O473" s="23">
        <v>2</v>
      </c>
      <c r="P473" s="23">
        <v>33</v>
      </c>
      <c r="Q473" s="41">
        <f>(M473+N473*$N$2+(O473*$O$2)+P473*$P$2)</f>
        <v>399.81972780000001</v>
      </c>
      <c r="R473" s="24">
        <v>400.19900000000001</v>
      </c>
      <c r="T473" s="10">
        <f t="shared" si="60"/>
        <v>-9.4770901476516081E-2</v>
      </c>
      <c r="V473" s="23">
        <v>17.38</v>
      </c>
    </row>
    <row r="474" spans="1:22" x14ac:dyDescent="0.25">
      <c r="A474" s="23">
        <v>19</v>
      </c>
      <c r="C474">
        <v>48</v>
      </c>
      <c r="D474" t="s">
        <v>1003</v>
      </c>
      <c r="E474" t="s">
        <v>1004</v>
      </c>
      <c r="F474">
        <v>4</v>
      </c>
      <c r="G474">
        <v>3</v>
      </c>
      <c r="H474" t="s">
        <v>1064</v>
      </c>
      <c r="I474" t="s">
        <v>1065</v>
      </c>
      <c r="J474" s="23">
        <v>9</v>
      </c>
      <c r="K474" t="s">
        <v>75</v>
      </c>
      <c r="L474" s="23" t="s">
        <v>924</v>
      </c>
      <c r="M474" s="23">
        <f t="shared" si="62"/>
        <v>307.03636640000002</v>
      </c>
      <c r="N474" s="23">
        <v>35</v>
      </c>
      <c r="O474" s="23">
        <v>2</v>
      </c>
      <c r="P474" s="23">
        <v>35</v>
      </c>
      <c r="Q474" s="41">
        <f>(M474+N474*$N$2+(O474*$O$2)+P474*$P$2)</f>
        <v>405.32304820000002</v>
      </c>
      <c r="R474" s="24">
        <v>404.68299999999999</v>
      </c>
      <c r="T474" s="10">
        <f t="shared" si="60"/>
        <v>0.15816038726608825</v>
      </c>
      <c r="V474" s="23">
        <v>6.83</v>
      </c>
    </row>
    <row r="475" spans="1:22" x14ac:dyDescent="0.25">
      <c r="A475" s="23">
        <v>19</v>
      </c>
      <c r="C475">
        <v>49</v>
      </c>
      <c r="D475" t="s">
        <v>1003</v>
      </c>
      <c r="E475" t="s">
        <v>1004</v>
      </c>
      <c r="F475">
        <v>4</v>
      </c>
      <c r="G475">
        <v>3</v>
      </c>
      <c r="H475" t="s">
        <v>1066</v>
      </c>
      <c r="I475" t="s">
        <v>1067</v>
      </c>
      <c r="J475" s="23">
        <v>9</v>
      </c>
      <c r="K475" t="s">
        <v>75</v>
      </c>
      <c r="L475" s="23" t="s">
        <v>924</v>
      </c>
      <c r="M475" s="23">
        <f t="shared" si="62"/>
        <v>307.03636640000002</v>
      </c>
      <c r="N475" s="23">
        <v>37</v>
      </c>
      <c r="O475" s="23">
        <v>2</v>
      </c>
      <c r="P475" s="23">
        <v>37</v>
      </c>
      <c r="Q475" s="41">
        <f>(M475+N475*$N$2+(O475*$O$2)+P475*$P$2)</f>
        <v>410.82636860000002</v>
      </c>
      <c r="R475" s="24">
        <v>410.95</v>
      </c>
      <c r="T475" s="10">
        <f t="shared" si="60"/>
        <v>-3.0084292492995549E-2</v>
      </c>
      <c r="V475" s="23">
        <v>1.26</v>
      </c>
    </row>
    <row r="476" spans="1:22" x14ac:dyDescent="0.25">
      <c r="A476" s="23">
        <v>19</v>
      </c>
      <c r="C476">
        <v>50</v>
      </c>
      <c r="D476" t="s">
        <v>1003</v>
      </c>
      <c r="E476" t="s">
        <v>1004</v>
      </c>
      <c r="F476">
        <v>4</v>
      </c>
      <c r="G476">
        <v>3</v>
      </c>
      <c r="H476" t="s">
        <v>1068</v>
      </c>
      <c r="I476" t="s">
        <v>1069</v>
      </c>
      <c r="J476" s="23">
        <v>9</v>
      </c>
      <c r="K476" t="s">
        <v>75</v>
      </c>
      <c r="L476" s="23" t="s">
        <v>924</v>
      </c>
      <c r="M476" s="23">
        <f t="shared" si="62"/>
        <v>307.03636640000002</v>
      </c>
      <c r="N476" s="23">
        <v>38</v>
      </c>
      <c r="O476" s="23">
        <v>2</v>
      </c>
      <c r="P476" s="23">
        <v>38</v>
      </c>
      <c r="Q476" s="41">
        <f>(M476+N476*$N$2+(O476*$O$2)+P476*$P$2)</f>
        <v>413.57802880000003</v>
      </c>
      <c r="R476" s="24">
        <v>414.05399999999997</v>
      </c>
      <c r="T476" s="10">
        <f t="shared" si="60"/>
        <v>-0.11495389490258438</v>
      </c>
      <c r="V476" s="23">
        <v>0.47199999999999998</v>
      </c>
    </row>
    <row r="477" spans="1:22" x14ac:dyDescent="0.25">
      <c r="A477" s="23">
        <v>19</v>
      </c>
      <c r="C477">
        <v>51</v>
      </c>
      <c r="D477" t="s">
        <v>1003</v>
      </c>
      <c r="E477" t="s">
        <v>1004</v>
      </c>
      <c r="F477">
        <v>4</v>
      </c>
      <c r="G477">
        <v>3</v>
      </c>
      <c r="H477" t="s">
        <v>1070</v>
      </c>
      <c r="I477" t="s">
        <v>1071</v>
      </c>
      <c r="J477" s="23">
        <v>9</v>
      </c>
      <c r="K477" t="s">
        <v>75</v>
      </c>
      <c r="L477" s="23" t="s">
        <v>924</v>
      </c>
      <c r="M477" s="23">
        <f t="shared" si="62"/>
        <v>307.03636640000002</v>
      </c>
      <c r="N477" s="23">
        <v>39</v>
      </c>
      <c r="O477" s="23">
        <v>2</v>
      </c>
      <c r="P477" s="23">
        <v>39</v>
      </c>
      <c r="Q477" s="41">
        <f>(M477+N477*$N$2+(O477*$O$2)+P477*$P$2)</f>
        <v>416.32968900000003</v>
      </c>
      <c r="R477" s="24">
        <v>418.77499999999998</v>
      </c>
      <c r="T477" s="10">
        <f t="shared" si="60"/>
        <v>-0.58392000477582173</v>
      </c>
      <c r="V477" s="23">
        <v>0.36499999999999999</v>
      </c>
    </row>
    <row r="478" spans="1:22" x14ac:dyDescent="0.25">
      <c r="A478" s="23">
        <v>19</v>
      </c>
      <c r="C478">
        <v>52</v>
      </c>
      <c r="D478" t="s">
        <v>1003</v>
      </c>
      <c r="E478" t="s">
        <v>1004</v>
      </c>
      <c r="F478">
        <v>4</v>
      </c>
      <c r="G478">
        <v>3</v>
      </c>
      <c r="H478" t="s">
        <v>1072</v>
      </c>
      <c r="I478" t="s">
        <v>1073</v>
      </c>
      <c r="J478" s="23">
        <v>9</v>
      </c>
      <c r="K478" t="s">
        <v>75</v>
      </c>
      <c r="L478" s="23" t="s">
        <v>924</v>
      </c>
      <c r="M478" s="23">
        <f t="shared" si="62"/>
        <v>307.03636640000002</v>
      </c>
      <c r="N478" s="23">
        <v>40</v>
      </c>
      <c r="O478" s="23">
        <v>2</v>
      </c>
      <c r="P478" s="23">
        <v>40</v>
      </c>
      <c r="Q478" s="41">
        <f>(M478+N478*$N$2+(O478*$O$2)+P478*$P$2)</f>
        <v>419.08134919999998</v>
      </c>
      <c r="R478" s="24">
        <v>421.04300000000001</v>
      </c>
      <c r="T478" s="10">
        <f t="shared" si="60"/>
        <v>-0.46590272252478476</v>
      </c>
      <c r="V478" s="23">
        <v>0.11</v>
      </c>
    </row>
    <row r="479" spans="1:22" x14ac:dyDescent="0.25">
      <c r="A479" s="23">
        <v>19</v>
      </c>
      <c r="C479">
        <v>53</v>
      </c>
      <c r="D479" t="s">
        <v>1003</v>
      </c>
      <c r="E479" t="s">
        <v>1004</v>
      </c>
      <c r="F479">
        <v>4</v>
      </c>
      <c r="G479">
        <v>3</v>
      </c>
      <c r="H479" t="s">
        <v>1074</v>
      </c>
      <c r="I479" t="s">
        <v>1075</v>
      </c>
      <c r="J479" s="23">
        <v>9</v>
      </c>
      <c r="K479" t="s">
        <v>75</v>
      </c>
      <c r="L479" s="23" t="s">
        <v>924</v>
      </c>
      <c r="M479" s="23">
        <f t="shared" si="62"/>
        <v>307.03636640000002</v>
      </c>
      <c r="N479" s="23">
        <v>41</v>
      </c>
      <c r="O479" s="23">
        <v>2</v>
      </c>
      <c r="P479" s="23">
        <v>41</v>
      </c>
      <c r="Q479" s="41">
        <f>(M479+N479*$N$2+(O479*$O$2)+P479*$P$2)</f>
        <v>421.83300939999998</v>
      </c>
      <c r="R479" s="24">
        <v>424.91300000000001</v>
      </c>
      <c r="T479" s="10">
        <f t="shared" si="60"/>
        <v>-0.72485205206713621</v>
      </c>
      <c r="V479" s="23">
        <v>0.03</v>
      </c>
    </row>
    <row r="480" spans="1:22" x14ac:dyDescent="0.25">
      <c r="A480" s="23">
        <v>19</v>
      </c>
      <c r="C480">
        <v>54</v>
      </c>
      <c r="D480" t="s">
        <v>1003</v>
      </c>
      <c r="E480" t="s">
        <v>1004</v>
      </c>
      <c r="F480">
        <v>4</v>
      </c>
      <c r="G480">
        <v>3</v>
      </c>
      <c r="H480" t="s">
        <v>1076</v>
      </c>
      <c r="I480" t="s">
        <v>1077</v>
      </c>
      <c r="J480" s="23">
        <v>9</v>
      </c>
      <c r="K480" t="s">
        <v>75</v>
      </c>
      <c r="L480" s="23" t="s">
        <v>924</v>
      </c>
      <c r="M480" s="23">
        <f t="shared" si="62"/>
        <v>307.03636640000002</v>
      </c>
      <c r="N480" s="23">
        <v>42</v>
      </c>
      <c r="O480" s="23">
        <v>2</v>
      </c>
      <c r="P480" s="23">
        <v>42</v>
      </c>
      <c r="Q480" s="41">
        <f>(M480+N480*$N$2+(O480*$O$2)+P480*$P$2)</f>
        <v>424.58466960000004</v>
      </c>
      <c r="R480" s="24">
        <v>426.58499999999998</v>
      </c>
      <c r="T480" s="10">
        <f t="shared" si="60"/>
        <v>-0.46891719118111019</v>
      </c>
      <c r="V480" s="23">
        <v>0.01</v>
      </c>
    </row>
    <row r="481" spans="1:22" x14ac:dyDescent="0.25">
      <c r="A481" s="23">
        <v>19</v>
      </c>
      <c r="C481">
        <v>55</v>
      </c>
      <c r="D481" t="s">
        <v>1003</v>
      </c>
      <c r="E481" t="s">
        <v>1004</v>
      </c>
      <c r="F481">
        <v>4</v>
      </c>
      <c r="G481">
        <v>3</v>
      </c>
      <c r="H481" t="s">
        <v>1078</v>
      </c>
      <c r="I481" t="s">
        <v>1079</v>
      </c>
      <c r="J481" s="23">
        <v>9</v>
      </c>
      <c r="K481" s="1" t="s">
        <v>98</v>
      </c>
      <c r="L481" s="23" t="s">
        <v>924</v>
      </c>
      <c r="M481" s="23">
        <f t="shared" si="62"/>
        <v>307.03636640000002</v>
      </c>
      <c r="N481" s="23">
        <v>43</v>
      </c>
      <c r="O481" s="23">
        <v>2</v>
      </c>
      <c r="P481" s="23">
        <v>43</v>
      </c>
      <c r="Q481" s="41">
        <f>(M481+N481*$N$2+(O481*$O$2)+P481*$P$2)</f>
        <v>427.33632980000004</v>
      </c>
      <c r="R481" s="24">
        <v>429.62799999999999</v>
      </c>
      <c r="T481" s="10">
        <f t="shared" si="60"/>
        <v>-0.53340801809936544</v>
      </c>
      <c r="V481" s="23">
        <v>0.01</v>
      </c>
    </row>
    <row r="482" spans="1:22" s="18" customFormat="1" x14ac:dyDescent="0.25">
      <c r="A482" s="36">
        <v>19</v>
      </c>
      <c r="C482" s="18">
        <v>56</v>
      </c>
      <c r="D482" s="18" t="s">
        <v>1003</v>
      </c>
      <c r="E482" s="18" t="s">
        <v>1004</v>
      </c>
      <c r="F482" s="18">
        <v>4</v>
      </c>
      <c r="G482" s="18">
        <v>3</v>
      </c>
      <c r="H482" s="18" t="s">
        <v>1080</v>
      </c>
      <c r="I482" s="18" t="s">
        <v>1081</v>
      </c>
      <c r="J482" s="36">
        <v>9</v>
      </c>
      <c r="K482" s="18" t="s">
        <v>2843</v>
      </c>
      <c r="L482" s="36" t="s">
        <v>924</v>
      </c>
      <c r="M482" s="36">
        <f t="shared" si="62"/>
        <v>307.03636640000002</v>
      </c>
      <c r="N482" s="36">
        <v>44</v>
      </c>
      <c r="O482" s="36">
        <v>2</v>
      </c>
      <c r="P482" s="36">
        <v>44</v>
      </c>
      <c r="Q482" s="44">
        <f>(M482+N482*$N$2+(O482*$O$2)+P482*$P$2)</f>
        <v>430.08798999999999</v>
      </c>
      <c r="R482" s="44">
        <v>430.8</v>
      </c>
      <c r="S482" s="19">
        <v>457.1</v>
      </c>
      <c r="T482" s="20">
        <f>(Q482-R482)/R482*100</f>
        <v>-0.16527623026927127</v>
      </c>
      <c r="U482" s="36"/>
      <c r="V482" s="36"/>
    </row>
    <row r="483" spans="1:22" x14ac:dyDescent="0.25">
      <c r="A483" s="23">
        <v>19</v>
      </c>
      <c r="C483">
        <v>57</v>
      </c>
      <c r="D483" t="s">
        <v>1003</v>
      </c>
      <c r="E483" t="s">
        <v>1004</v>
      </c>
      <c r="F483">
        <v>4</v>
      </c>
      <c r="G483">
        <v>4</v>
      </c>
      <c r="H483" t="s">
        <v>1082</v>
      </c>
      <c r="I483" t="s">
        <v>1083</v>
      </c>
      <c r="J483" s="23">
        <v>9</v>
      </c>
      <c r="L483" s="23" t="s">
        <v>924</v>
      </c>
      <c r="M483" s="23">
        <f t="shared" si="62"/>
        <v>307.03636640000002</v>
      </c>
      <c r="N483" s="23">
        <v>45</v>
      </c>
      <c r="O483" s="23">
        <v>2</v>
      </c>
      <c r="P483" s="23">
        <v>45</v>
      </c>
      <c r="Q483" s="41">
        <f>(M483+N483*$N$2+(O483*$O$2)+P483*$P$2)</f>
        <v>432.83965019999999</v>
      </c>
      <c r="R483" s="24">
        <v>431.07</v>
      </c>
      <c r="T483" s="10">
        <f t="shared" si="60"/>
        <v>0.41052501913842326</v>
      </c>
    </row>
    <row r="484" spans="1:22" x14ac:dyDescent="0.25">
      <c r="A484" s="23">
        <v>19</v>
      </c>
      <c r="C484">
        <v>58</v>
      </c>
      <c r="D484" t="s">
        <v>1003</v>
      </c>
      <c r="E484" t="s">
        <v>1004</v>
      </c>
      <c r="F484">
        <v>4</v>
      </c>
      <c r="G484">
        <v>4</v>
      </c>
      <c r="H484" t="s">
        <v>1084</v>
      </c>
      <c r="I484" t="s">
        <v>1085</v>
      </c>
      <c r="J484" s="23">
        <v>9</v>
      </c>
      <c r="L484" s="23" t="s">
        <v>924</v>
      </c>
      <c r="M484" s="23">
        <f t="shared" si="62"/>
        <v>307.03636640000002</v>
      </c>
      <c r="N484" s="23">
        <v>46</v>
      </c>
      <c r="O484" s="23">
        <v>2</v>
      </c>
      <c r="P484" s="23">
        <v>46</v>
      </c>
      <c r="Q484" s="41">
        <f>(M484+N484*$N$2+(O484*$O$2)+P484*$P$2)</f>
        <v>435.59131040000005</v>
      </c>
      <c r="R484" s="41">
        <v>433</v>
      </c>
      <c r="S484" s="16" t="s">
        <v>2838</v>
      </c>
      <c r="T484" s="10">
        <f t="shared" si="60"/>
        <v>0.59845505773673313</v>
      </c>
    </row>
    <row r="485" spans="1:22" x14ac:dyDescent="0.25">
      <c r="A485" s="23">
        <v>19</v>
      </c>
      <c r="C485">
        <v>59</v>
      </c>
      <c r="D485" t="s">
        <v>1003</v>
      </c>
      <c r="E485" t="s">
        <v>1004</v>
      </c>
      <c r="F485">
        <v>4</v>
      </c>
      <c r="G485">
        <v>4</v>
      </c>
      <c r="H485" t="s">
        <v>1086</v>
      </c>
      <c r="I485" t="s">
        <v>1087</v>
      </c>
      <c r="J485" s="23">
        <v>9</v>
      </c>
      <c r="L485" s="23" t="s">
        <v>924</v>
      </c>
      <c r="M485" s="23">
        <f t="shared" si="62"/>
        <v>307.03636640000002</v>
      </c>
      <c r="N485" s="23">
        <v>45</v>
      </c>
      <c r="O485" s="23">
        <v>2</v>
      </c>
      <c r="P485" s="23">
        <v>47</v>
      </c>
      <c r="Q485" s="41">
        <f>(M485+N485*$N$2+(O485*$O$2)+P485*$P$2)</f>
        <v>434.18684180000002</v>
      </c>
      <c r="R485" s="16">
        <v>432.59699999999998</v>
      </c>
      <c r="T485" s="10">
        <f t="shared" si="60"/>
        <v>0.36751105532401862</v>
      </c>
    </row>
    <row r="486" spans="1:22" x14ac:dyDescent="0.25">
      <c r="A486" s="23">
        <v>19</v>
      </c>
      <c r="C486">
        <v>60</v>
      </c>
      <c r="D486" t="s">
        <v>1003</v>
      </c>
      <c r="E486" t="s">
        <v>1004</v>
      </c>
      <c r="F486">
        <v>4</v>
      </c>
      <c r="G486">
        <v>4</v>
      </c>
      <c r="H486" t="s">
        <v>2834</v>
      </c>
      <c r="I486" t="s">
        <v>2836</v>
      </c>
      <c r="J486" s="23">
        <v>9</v>
      </c>
      <c r="L486" s="23" t="s">
        <v>924</v>
      </c>
      <c r="M486" s="23">
        <f t="shared" si="62"/>
        <v>307.03636640000002</v>
      </c>
      <c r="N486" s="23">
        <v>46</v>
      </c>
      <c r="O486" s="23">
        <v>2</v>
      </c>
      <c r="P486" s="23">
        <v>46</v>
      </c>
      <c r="Q486" s="41">
        <f>(M486+N486*$N$2+(O486*$O$2)+P486*$P$2)</f>
        <v>435.59131040000005</v>
      </c>
      <c r="R486" s="16">
        <v>433.59699999999998</v>
      </c>
      <c r="S486" s="16" t="s">
        <v>2839</v>
      </c>
      <c r="T486" s="10">
        <f t="shared" si="60"/>
        <v>0.45994561770493675</v>
      </c>
    </row>
    <row r="487" spans="1:22" x14ac:dyDescent="0.25">
      <c r="A487" s="23">
        <v>19</v>
      </c>
      <c r="C487">
        <v>61</v>
      </c>
      <c r="D487" t="s">
        <v>1003</v>
      </c>
      <c r="E487" t="s">
        <v>1004</v>
      </c>
      <c r="F487">
        <v>4</v>
      </c>
      <c r="G487">
        <v>4</v>
      </c>
      <c r="H487" t="s">
        <v>2835</v>
      </c>
      <c r="I487" t="s">
        <v>2837</v>
      </c>
    </row>
    <row r="488" spans="1:22" x14ac:dyDescent="0.25">
      <c r="A488" s="23">
        <v>20</v>
      </c>
      <c r="C488">
        <v>20</v>
      </c>
      <c r="D488" t="s">
        <v>1088</v>
      </c>
      <c r="E488" t="s">
        <v>1089</v>
      </c>
      <c r="F488">
        <v>4</v>
      </c>
      <c r="G488">
        <v>2</v>
      </c>
      <c r="H488" t="s">
        <v>1090</v>
      </c>
      <c r="I488" t="s">
        <v>1091</v>
      </c>
      <c r="J488" s="23">
        <v>0</v>
      </c>
      <c r="K488" t="s">
        <v>58</v>
      </c>
      <c r="L488" s="23" t="s">
        <v>21</v>
      </c>
    </row>
    <row r="489" spans="1:22" x14ac:dyDescent="0.25">
      <c r="A489" s="23">
        <v>20</v>
      </c>
      <c r="C489">
        <v>21</v>
      </c>
      <c r="D489" t="s">
        <v>1088</v>
      </c>
      <c r="E489" t="s">
        <v>1089</v>
      </c>
      <c r="F489">
        <v>4</v>
      </c>
      <c r="G489">
        <v>2</v>
      </c>
      <c r="H489" t="s">
        <v>1092</v>
      </c>
      <c r="I489" t="s">
        <v>1093</v>
      </c>
      <c r="J489" s="23">
        <v>0</v>
      </c>
      <c r="K489" t="s">
        <v>58</v>
      </c>
      <c r="L489" s="23" t="s">
        <v>34</v>
      </c>
    </row>
    <row r="490" spans="1:22" x14ac:dyDescent="0.25">
      <c r="A490" s="23">
        <v>20</v>
      </c>
      <c r="C490">
        <v>22</v>
      </c>
      <c r="D490" t="s">
        <v>1088</v>
      </c>
      <c r="E490" t="s">
        <v>1089</v>
      </c>
      <c r="F490">
        <v>4</v>
      </c>
      <c r="G490">
        <v>2</v>
      </c>
      <c r="H490" t="s">
        <v>1094</v>
      </c>
      <c r="I490" t="s">
        <v>1095</v>
      </c>
      <c r="J490" s="23">
        <v>1</v>
      </c>
      <c r="K490" t="s">
        <v>58</v>
      </c>
      <c r="L490" s="23" t="s">
        <v>65</v>
      </c>
    </row>
    <row r="491" spans="1:22" x14ac:dyDescent="0.25">
      <c r="A491" s="23">
        <v>20</v>
      </c>
      <c r="C491">
        <v>23</v>
      </c>
      <c r="D491" t="s">
        <v>1088</v>
      </c>
      <c r="E491" t="s">
        <v>1089</v>
      </c>
      <c r="F491">
        <v>4</v>
      </c>
      <c r="G491">
        <v>2</v>
      </c>
      <c r="H491" t="s">
        <v>1096</v>
      </c>
      <c r="I491" t="s">
        <v>1097</v>
      </c>
      <c r="J491" s="23">
        <v>1</v>
      </c>
      <c r="K491" t="s">
        <v>58</v>
      </c>
    </row>
    <row r="492" spans="1:22" x14ac:dyDescent="0.25">
      <c r="A492" s="23">
        <v>20</v>
      </c>
      <c r="C492">
        <v>24</v>
      </c>
      <c r="D492" t="s">
        <v>1088</v>
      </c>
      <c r="E492" t="s">
        <v>1089</v>
      </c>
      <c r="F492">
        <v>4</v>
      </c>
      <c r="G492">
        <v>2</v>
      </c>
      <c r="H492" t="s">
        <v>1098</v>
      </c>
      <c r="I492" t="s">
        <v>1099</v>
      </c>
      <c r="J492" s="23">
        <v>2</v>
      </c>
      <c r="K492" t="s">
        <v>58</v>
      </c>
    </row>
    <row r="493" spans="1:22" x14ac:dyDescent="0.25">
      <c r="A493" s="23">
        <v>20</v>
      </c>
      <c r="C493">
        <v>25</v>
      </c>
      <c r="D493" t="s">
        <v>1088</v>
      </c>
      <c r="E493" t="s">
        <v>1089</v>
      </c>
      <c r="F493">
        <v>4</v>
      </c>
      <c r="G493">
        <v>2</v>
      </c>
      <c r="H493" t="s">
        <v>1100</v>
      </c>
      <c r="I493" t="s">
        <v>1101</v>
      </c>
      <c r="J493" s="23">
        <v>2</v>
      </c>
      <c r="K493" t="s">
        <v>58</v>
      </c>
    </row>
    <row r="494" spans="1:22" x14ac:dyDescent="0.25">
      <c r="A494" s="23">
        <v>20</v>
      </c>
      <c r="C494">
        <v>26</v>
      </c>
      <c r="D494" t="s">
        <v>1088</v>
      </c>
      <c r="E494" t="s">
        <v>1089</v>
      </c>
      <c r="F494">
        <v>4</v>
      </c>
      <c r="G494">
        <v>2</v>
      </c>
      <c r="H494" t="s">
        <v>1102</v>
      </c>
      <c r="I494" t="s">
        <v>1103</v>
      </c>
      <c r="J494" s="23">
        <v>3</v>
      </c>
      <c r="K494" t="s">
        <v>58</v>
      </c>
    </row>
    <row r="495" spans="1:22" x14ac:dyDescent="0.25">
      <c r="A495" s="23">
        <v>20</v>
      </c>
      <c r="C495">
        <v>27</v>
      </c>
      <c r="D495" t="s">
        <v>1088</v>
      </c>
      <c r="E495" t="s">
        <v>1089</v>
      </c>
      <c r="F495">
        <v>4</v>
      </c>
      <c r="G495">
        <v>2</v>
      </c>
      <c r="H495" t="s">
        <v>1104</v>
      </c>
      <c r="I495" t="s">
        <v>1105</v>
      </c>
      <c r="J495" s="23">
        <v>3</v>
      </c>
      <c r="K495" t="s">
        <v>58</v>
      </c>
    </row>
    <row r="496" spans="1:22" x14ac:dyDescent="0.25">
      <c r="A496" s="23">
        <v>20</v>
      </c>
      <c r="C496">
        <v>28</v>
      </c>
      <c r="D496" t="s">
        <v>1088</v>
      </c>
      <c r="E496" t="s">
        <v>1089</v>
      </c>
      <c r="F496">
        <v>4</v>
      </c>
      <c r="G496">
        <v>3</v>
      </c>
      <c r="H496" t="s">
        <v>1106</v>
      </c>
      <c r="I496" t="s">
        <v>1107</v>
      </c>
      <c r="J496" s="23">
        <v>4</v>
      </c>
      <c r="K496" t="s">
        <v>58</v>
      </c>
    </row>
    <row r="497" spans="1:22" x14ac:dyDescent="0.25">
      <c r="A497" s="23">
        <v>20</v>
      </c>
      <c r="C497">
        <v>29</v>
      </c>
      <c r="D497" t="s">
        <v>1088</v>
      </c>
      <c r="E497" t="s">
        <v>1089</v>
      </c>
      <c r="F497">
        <v>4</v>
      </c>
      <c r="G497">
        <v>3</v>
      </c>
      <c r="H497" t="s">
        <v>1108</v>
      </c>
      <c r="I497" t="s">
        <v>1109</v>
      </c>
      <c r="J497" s="23">
        <v>4</v>
      </c>
      <c r="K497" t="s">
        <v>58</v>
      </c>
    </row>
    <row r="498" spans="1:22" x14ac:dyDescent="0.25">
      <c r="A498" s="23">
        <v>20</v>
      </c>
      <c r="C498">
        <v>30</v>
      </c>
      <c r="D498" t="s">
        <v>1088</v>
      </c>
      <c r="E498" t="s">
        <v>1089</v>
      </c>
      <c r="F498">
        <v>4</v>
      </c>
      <c r="G498">
        <v>3</v>
      </c>
      <c r="H498" t="s">
        <v>1110</v>
      </c>
      <c r="I498" t="s">
        <v>1111</v>
      </c>
      <c r="J498" s="23">
        <v>5</v>
      </c>
      <c r="K498" t="s">
        <v>58</v>
      </c>
    </row>
    <row r="499" spans="1:22" x14ac:dyDescent="0.25">
      <c r="A499" s="23">
        <v>20</v>
      </c>
      <c r="C499">
        <v>31</v>
      </c>
      <c r="D499" t="s">
        <v>1088</v>
      </c>
      <c r="E499" t="s">
        <v>1089</v>
      </c>
      <c r="F499">
        <v>4</v>
      </c>
      <c r="G499">
        <v>3</v>
      </c>
      <c r="H499" t="s">
        <v>1112</v>
      </c>
      <c r="I499" t="s">
        <v>1113</v>
      </c>
      <c r="J499" s="23">
        <v>5</v>
      </c>
      <c r="K499" t="s">
        <v>58</v>
      </c>
    </row>
    <row r="500" spans="1:22" x14ac:dyDescent="0.25">
      <c r="A500" s="23">
        <v>20</v>
      </c>
      <c r="C500">
        <v>32</v>
      </c>
      <c r="D500" t="s">
        <v>1088</v>
      </c>
      <c r="E500" t="s">
        <v>1089</v>
      </c>
      <c r="F500">
        <v>4</v>
      </c>
      <c r="G500">
        <v>3</v>
      </c>
      <c r="H500" t="s">
        <v>1114</v>
      </c>
      <c r="I500" t="s">
        <v>1115</v>
      </c>
      <c r="J500" s="23">
        <v>6</v>
      </c>
      <c r="K500" t="s">
        <v>58</v>
      </c>
    </row>
    <row r="501" spans="1:22" x14ac:dyDescent="0.25">
      <c r="A501" s="23">
        <v>20</v>
      </c>
      <c r="C501">
        <v>33</v>
      </c>
      <c r="D501" t="s">
        <v>1088</v>
      </c>
      <c r="E501" t="s">
        <v>1089</v>
      </c>
      <c r="F501">
        <v>4</v>
      </c>
      <c r="G501">
        <v>3</v>
      </c>
      <c r="H501" t="s">
        <v>1116</v>
      </c>
      <c r="I501" t="s">
        <v>1117</v>
      </c>
      <c r="J501" s="23">
        <v>6</v>
      </c>
      <c r="K501" t="s">
        <v>58</v>
      </c>
    </row>
    <row r="502" spans="1:22" x14ac:dyDescent="0.25">
      <c r="A502" s="23">
        <v>20</v>
      </c>
      <c r="C502">
        <v>34</v>
      </c>
      <c r="D502" t="s">
        <v>1088</v>
      </c>
      <c r="E502" t="s">
        <v>1089</v>
      </c>
      <c r="F502">
        <v>4</v>
      </c>
      <c r="G502">
        <v>3</v>
      </c>
      <c r="H502" t="s">
        <v>1118</v>
      </c>
      <c r="I502" t="s">
        <v>1119</v>
      </c>
      <c r="J502" s="23">
        <v>7</v>
      </c>
      <c r="K502" s="1" t="s">
        <v>2842</v>
      </c>
      <c r="L502" s="23" t="s">
        <v>622</v>
      </c>
      <c r="M502" s="23">
        <f t="shared" ref="M502" si="63">$Q$278</f>
        <v>235.93595500000001</v>
      </c>
      <c r="N502" s="23">
        <v>0</v>
      </c>
      <c r="O502" s="23">
        <v>7</v>
      </c>
      <c r="P502" s="23">
        <v>0</v>
      </c>
      <c r="Q502" s="41">
        <f>(M502+N502*$N$2+(O502*$O$2)+P502*$P$2)</f>
        <v>242.8609668</v>
      </c>
      <c r="R502" s="41">
        <v>243.88</v>
      </c>
      <c r="T502" s="10">
        <f t="shared" ref="T502:T526" si="64">(Q502-R502)/R502*100</f>
        <v>-0.41784205346891734</v>
      </c>
    </row>
    <row r="503" spans="1:22" x14ac:dyDescent="0.25">
      <c r="A503" s="23">
        <v>20</v>
      </c>
      <c r="C503">
        <v>35</v>
      </c>
      <c r="D503" t="s">
        <v>1088</v>
      </c>
      <c r="E503" t="s">
        <v>1089</v>
      </c>
      <c r="F503">
        <v>4</v>
      </c>
      <c r="G503">
        <v>3</v>
      </c>
      <c r="H503" t="s">
        <v>1120</v>
      </c>
      <c r="I503" t="s">
        <v>1121</v>
      </c>
      <c r="J503" s="23">
        <v>7</v>
      </c>
      <c r="K503" t="s">
        <v>75</v>
      </c>
      <c r="L503" s="23" t="s">
        <v>622</v>
      </c>
      <c r="M503" s="23">
        <f t="shared" ref="M503" si="65">$Q$278</f>
        <v>235.93595500000001</v>
      </c>
      <c r="N503" s="23">
        <v>5</v>
      </c>
      <c r="O503" s="23">
        <v>12</v>
      </c>
      <c r="P503" s="23">
        <v>5</v>
      </c>
      <c r="Q503" s="41">
        <f>(M503+N503*$N$2+(O503*$O$2)+P503*$P$2)</f>
        <v>261.56570479999999</v>
      </c>
      <c r="R503" s="24">
        <v>262.06</v>
      </c>
      <c r="T503" s="10">
        <f t="shared" si="64"/>
        <v>-0.18861909486377565</v>
      </c>
      <c r="V503" s="23">
        <v>2.5700000000000001E-2</v>
      </c>
    </row>
    <row r="504" spans="1:22" x14ac:dyDescent="0.25">
      <c r="A504" s="23">
        <v>20</v>
      </c>
      <c r="C504">
        <v>36</v>
      </c>
      <c r="D504" t="s">
        <v>1088</v>
      </c>
      <c r="E504" t="s">
        <v>1089</v>
      </c>
      <c r="F504">
        <v>4</v>
      </c>
      <c r="G504">
        <v>3</v>
      </c>
      <c r="H504" t="s">
        <v>1122</v>
      </c>
      <c r="I504" t="s">
        <v>1123</v>
      </c>
      <c r="J504" s="23">
        <v>8</v>
      </c>
      <c r="K504" t="s">
        <v>75</v>
      </c>
      <c r="L504" s="41" t="s">
        <v>766</v>
      </c>
      <c r="M504" s="41">
        <f>$Q$348</f>
        <v>271.68254780000001</v>
      </c>
      <c r="N504" s="23">
        <v>1</v>
      </c>
      <c r="O504" s="23">
        <v>8</v>
      </c>
      <c r="P504" s="23">
        <v>1</v>
      </c>
      <c r="Q504" s="41">
        <f>(M504+N504*$N$2+(O504*$O$2)+P504*$P$2)</f>
        <v>282.34850720000003</v>
      </c>
      <c r="R504" s="24">
        <v>281.37200000000001</v>
      </c>
      <c r="T504" s="10">
        <f t="shared" si="64"/>
        <v>0.3470520165474939</v>
      </c>
      <c r="V504" s="23">
        <v>0.1009</v>
      </c>
    </row>
    <row r="505" spans="1:22" x14ac:dyDescent="0.25">
      <c r="A505" s="23">
        <v>20</v>
      </c>
      <c r="C505">
        <v>37</v>
      </c>
      <c r="D505" t="s">
        <v>1088</v>
      </c>
      <c r="E505" t="s">
        <v>1089</v>
      </c>
      <c r="F505">
        <v>4</v>
      </c>
      <c r="G505">
        <v>3</v>
      </c>
      <c r="H505" t="s">
        <v>1124</v>
      </c>
      <c r="I505" t="s">
        <v>1125</v>
      </c>
      <c r="J505" s="23">
        <v>8</v>
      </c>
      <c r="K505" t="s">
        <v>75</v>
      </c>
      <c r="L505" s="41" t="s">
        <v>766</v>
      </c>
      <c r="M505" s="41">
        <f>$Q$348</f>
        <v>271.68254780000001</v>
      </c>
      <c r="N505" s="23">
        <v>6</v>
      </c>
      <c r="O505" s="23">
        <v>8</v>
      </c>
      <c r="P505" s="23">
        <v>6</v>
      </c>
      <c r="Q505" s="41">
        <f>(M505+N505*$N$2+(O505*$O$2)+P505*$P$2)</f>
        <v>296.10680819999999</v>
      </c>
      <c r="R505" s="24">
        <v>296.15199999999999</v>
      </c>
      <c r="T505" s="10">
        <f t="shared" si="64"/>
        <v>-1.5259663956345993E-2</v>
      </c>
      <c r="V505" s="23">
        <v>0.18099999999999999</v>
      </c>
    </row>
    <row r="506" spans="1:22" s="3" customFormat="1" x14ac:dyDescent="0.25">
      <c r="A506" s="37">
        <v>20</v>
      </c>
      <c r="C506" s="3">
        <v>38</v>
      </c>
      <c r="D506" s="3" t="s">
        <v>1088</v>
      </c>
      <c r="E506" s="3" t="s">
        <v>1089</v>
      </c>
      <c r="F506" s="3">
        <v>4</v>
      </c>
      <c r="G506" s="3">
        <v>3</v>
      </c>
      <c r="H506" s="3" t="s">
        <v>1126</v>
      </c>
      <c r="I506" s="3" t="s">
        <v>1127</v>
      </c>
      <c r="J506" s="37">
        <v>9</v>
      </c>
      <c r="K506" s="3" t="s">
        <v>75</v>
      </c>
      <c r="L506" s="37" t="s">
        <v>924</v>
      </c>
      <c r="M506" s="37">
        <f t="shared" ref="M506:M507" si="66">$Q$425</f>
        <v>307.03636640000002</v>
      </c>
      <c r="N506" s="37">
        <v>0</v>
      </c>
      <c r="O506" s="37">
        <v>4</v>
      </c>
      <c r="P506" s="37">
        <v>0</v>
      </c>
      <c r="Q506" s="45">
        <f>(M506+N506*$N$2+(O506*$O$2)+P506*$P$2)</f>
        <v>310.993516</v>
      </c>
      <c r="R506" s="45">
        <v>313.12200000000001</v>
      </c>
      <c r="T506" s="14">
        <f t="shared" si="64"/>
        <v>-0.67976188195017095</v>
      </c>
      <c r="U506" s="37"/>
      <c r="V506" s="37">
        <v>0.44369999999999998</v>
      </c>
    </row>
    <row r="507" spans="1:22" x14ac:dyDescent="0.25">
      <c r="A507" s="23">
        <v>20</v>
      </c>
      <c r="C507">
        <v>39</v>
      </c>
      <c r="D507" t="s">
        <v>1088</v>
      </c>
      <c r="E507" t="s">
        <v>1089</v>
      </c>
      <c r="F507">
        <v>4</v>
      </c>
      <c r="G507">
        <v>3</v>
      </c>
      <c r="H507" t="s">
        <v>1128</v>
      </c>
      <c r="I507" t="s">
        <v>1129</v>
      </c>
      <c r="J507" s="23">
        <v>9</v>
      </c>
      <c r="K507" t="s">
        <v>75</v>
      </c>
      <c r="L507" s="23" t="s">
        <v>924</v>
      </c>
      <c r="M507" s="23">
        <f t="shared" si="66"/>
        <v>307.03636640000002</v>
      </c>
      <c r="N507" s="23">
        <v>6</v>
      </c>
      <c r="O507" s="23">
        <v>4</v>
      </c>
      <c r="P507" s="23">
        <v>6</v>
      </c>
      <c r="Q507" s="41">
        <f>(M507+N507*$N$2+(O507*$O$2)+P507*$P$2)</f>
        <v>327.50347719999996</v>
      </c>
      <c r="R507" s="41">
        <v>326.41699999999997</v>
      </c>
      <c r="T507" s="10">
        <f t="shared" si="64"/>
        <v>0.33284945330665694</v>
      </c>
      <c r="V507" s="23">
        <v>0.86029999999999995</v>
      </c>
    </row>
    <row r="508" spans="1:22" s="1" customFormat="1" x14ac:dyDescent="0.25">
      <c r="A508" s="33">
        <v>20</v>
      </c>
      <c r="B508" s="1" t="s">
        <v>19</v>
      </c>
      <c r="C508" s="1">
        <v>40</v>
      </c>
      <c r="D508" s="1" t="s">
        <v>1088</v>
      </c>
      <c r="E508" s="1" t="s">
        <v>1089</v>
      </c>
      <c r="F508" s="1">
        <v>4</v>
      </c>
      <c r="G508" s="1">
        <v>3</v>
      </c>
      <c r="H508" s="1" t="s">
        <v>1130</v>
      </c>
      <c r="I508" s="1" t="s">
        <v>1131</v>
      </c>
      <c r="J508" s="33">
        <v>10</v>
      </c>
      <c r="K508" s="1" t="s">
        <v>19</v>
      </c>
      <c r="L508" s="33" t="s">
        <v>2850</v>
      </c>
      <c r="M508" s="33">
        <f>$Q$16*10</f>
        <v>282.646976</v>
      </c>
      <c r="N508" s="33">
        <v>16</v>
      </c>
      <c r="O508" s="33">
        <v>16</v>
      </c>
      <c r="P508" s="33">
        <v>16</v>
      </c>
      <c r="Q508" s="51">
        <f>(M508+N508*$N$2+(O508*$O$2)+P508*$P$2)</f>
        <v>342.50213759999997</v>
      </c>
      <c r="R508" s="24">
        <v>342.05200000000002</v>
      </c>
      <c r="T508" s="11">
        <f t="shared" si="64"/>
        <v>0.13159917205569566</v>
      </c>
      <c r="U508" s="33"/>
      <c r="V508" s="33" t="s">
        <v>25</v>
      </c>
    </row>
    <row r="509" spans="1:22" x14ac:dyDescent="0.25">
      <c r="A509" s="23">
        <v>20</v>
      </c>
      <c r="C509">
        <v>41</v>
      </c>
      <c r="D509" t="s">
        <v>1088</v>
      </c>
      <c r="E509" t="s">
        <v>1089</v>
      </c>
      <c r="F509">
        <v>4</v>
      </c>
      <c r="G509">
        <v>3</v>
      </c>
      <c r="H509" t="s">
        <v>1132</v>
      </c>
      <c r="I509" t="s">
        <v>1133</v>
      </c>
      <c r="J509" s="23">
        <v>10</v>
      </c>
      <c r="L509" s="23" t="s">
        <v>1090</v>
      </c>
      <c r="M509" s="41">
        <f>$Q$508</f>
        <v>342.50213759999997</v>
      </c>
      <c r="N509" s="23">
        <v>3</v>
      </c>
      <c r="O509" s="23">
        <v>0</v>
      </c>
      <c r="P509" s="23">
        <v>3</v>
      </c>
      <c r="Q509" s="41">
        <f>(M509+N509*$N$2+(O509*$O$2)+P509*$P$2)</f>
        <v>350.75711819999998</v>
      </c>
      <c r="R509" s="41">
        <v>350.41500000000002</v>
      </c>
      <c r="T509" s="10">
        <f t="shared" si="64"/>
        <v>9.7632293138124493E-2</v>
      </c>
      <c r="V509" s="46">
        <v>3140000000000</v>
      </c>
    </row>
    <row r="510" spans="1:22" x14ac:dyDescent="0.25">
      <c r="A510" s="23">
        <v>20</v>
      </c>
      <c r="C510">
        <v>42</v>
      </c>
      <c r="D510" t="s">
        <v>1088</v>
      </c>
      <c r="E510" t="s">
        <v>1089</v>
      </c>
      <c r="F510">
        <v>4</v>
      </c>
      <c r="G510">
        <v>3</v>
      </c>
      <c r="H510" t="s">
        <v>1134</v>
      </c>
      <c r="I510" t="s">
        <v>1135</v>
      </c>
      <c r="J510" s="23">
        <v>10</v>
      </c>
      <c r="L510" s="23" t="s">
        <v>1090</v>
      </c>
      <c r="M510" s="41">
        <f t="shared" ref="M510:M528" si="67">$Q$508</f>
        <v>342.50213759999997</v>
      </c>
      <c r="N510" s="23">
        <v>7</v>
      </c>
      <c r="O510" s="23">
        <v>0</v>
      </c>
      <c r="P510" s="23">
        <v>7</v>
      </c>
      <c r="Q510" s="41">
        <f>(M510+N510*$N$2+(O510*$O$2)+P510*$P$2)</f>
        <v>361.76375899999999</v>
      </c>
      <c r="R510" s="41">
        <v>361.89600000000002</v>
      </c>
      <c r="T510" s="10">
        <f t="shared" si="64"/>
        <v>-3.6541160996535413E-2</v>
      </c>
      <c r="V510" s="23" t="s">
        <v>25</v>
      </c>
    </row>
    <row r="511" spans="1:22" x14ac:dyDescent="0.25">
      <c r="A511" s="23">
        <v>20</v>
      </c>
      <c r="C511">
        <v>43</v>
      </c>
      <c r="D511" t="s">
        <v>1088</v>
      </c>
      <c r="E511" t="s">
        <v>1089</v>
      </c>
      <c r="F511">
        <v>4</v>
      </c>
      <c r="G511">
        <v>3</v>
      </c>
      <c r="H511" t="s">
        <v>1136</v>
      </c>
      <c r="I511" t="s">
        <v>1137</v>
      </c>
      <c r="J511" s="23">
        <v>10</v>
      </c>
      <c r="L511" s="23" t="s">
        <v>1090</v>
      </c>
      <c r="M511" s="41">
        <f t="shared" si="67"/>
        <v>342.50213759999997</v>
      </c>
      <c r="N511" s="23">
        <v>9</v>
      </c>
      <c r="O511" s="23">
        <v>0</v>
      </c>
      <c r="P511" s="23">
        <v>9</v>
      </c>
      <c r="Q511" s="41">
        <f>(M511+N511*$N$2+(O511*$O$2)+P511*$P$2)</f>
        <v>367.26707939999994</v>
      </c>
      <c r="R511" s="24">
        <v>369.82900000000001</v>
      </c>
      <c r="T511" s="10">
        <f t="shared" si="64"/>
        <v>-0.69273112708848261</v>
      </c>
      <c r="V511" s="23" t="s">
        <v>25</v>
      </c>
    </row>
    <row r="512" spans="1:22" x14ac:dyDescent="0.25">
      <c r="A512" s="23">
        <v>20</v>
      </c>
      <c r="C512">
        <v>44</v>
      </c>
      <c r="D512" t="s">
        <v>1088</v>
      </c>
      <c r="E512" t="s">
        <v>1089</v>
      </c>
      <c r="F512">
        <v>4</v>
      </c>
      <c r="G512">
        <v>3</v>
      </c>
      <c r="H512" t="s">
        <v>1138</v>
      </c>
      <c r="I512" t="s">
        <v>1139</v>
      </c>
      <c r="J512" s="23">
        <v>10</v>
      </c>
      <c r="L512" s="23" t="s">
        <v>1090</v>
      </c>
      <c r="M512" s="41">
        <f t="shared" si="67"/>
        <v>342.50213759999997</v>
      </c>
      <c r="N512" s="23">
        <v>13</v>
      </c>
      <c r="O512" s="23">
        <v>0</v>
      </c>
      <c r="P512" s="23">
        <v>13</v>
      </c>
      <c r="Q512" s="41">
        <f>(M512+N512*$N$2+(O512*$O$2)+P512*$P$2)</f>
        <v>378.27372019999996</v>
      </c>
      <c r="R512" s="41">
        <v>380.96</v>
      </c>
      <c r="T512" s="10">
        <f t="shared" si="64"/>
        <v>-0.70513434481310977</v>
      </c>
      <c r="V512" s="23" t="s">
        <v>25</v>
      </c>
    </row>
    <row r="513" spans="1:22" x14ac:dyDescent="0.25">
      <c r="A513" s="23">
        <v>20</v>
      </c>
      <c r="C513">
        <v>45</v>
      </c>
      <c r="D513" t="s">
        <v>1088</v>
      </c>
      <c r="E513" t="s">
        <v>1089</v>
      </c>
      <c r="F513">
        <v>4</v>
      </c>
      <c r="G513">
        <v>3</v>
      </c>
      <c r="H513" t="s">
        <v>1140</v>
      </c>
      <c r="I513" t="s">
        <v>1141</v>
      </c>
      <c r="J513" s="23">
        <v>10</v>
      </c>
      <c r="L513" s="23" t="s">
        <v>1090</v>
      </c>
      <c r="M513" s="41">
        <f t="shared" si="67"/>
        <v>342.50213759999997</v>
      </c>
      <c r="N513" s="23">
        <v>16</v>
      </c>
      <c r="O513" s="23">
        <v>0</v>
      </c>
      <c r="P513" s="23">
        <v>16</v>
      </c>
      <c r="Q513" s="41">
        <f>(M513+N513*$N$2+(O513*$O$2)+P513*$P$2)</f>
        <v>386.52870079999997</v>
      </c>
      <c r="R513" s="41">
        <v>388.375</v>
      </c>
      <c r="T513" s="10">
        <f t="shared" si="64"/>
        <v>-0.47539084647570845</v>
      </c>
      <c r="V513" s="46">
        <v>14000000</v>
      </c>
    </row>
    <row r="514" spans="1:22" x14ac:dyDescent="0.25">
      <c r="A514" s="23">
        <v>20</v>
      </c>
      <c r="C514">
        <v>46</v>
      </c>
      <c r="D514" t="s">
        <v>1088</v>
      </c>
      <c r="E514" t="s">
        <v>1089</v>
      </c>
      <c r="F514">
        <v>4</v>
      </c>
      <c r="G514">
        <v>3</v>
      </c>
      <c r="H514" t="s">
        <v>1142</v>
      </c>
      <c r="I514" t="s">
        <v>1143</v>
      </c>
      <c r="J514" s="23">
        <v>10</v>
      </c>
      <c r="L514" s="23" t="s">
        <v>1090</v>
      </c>
      <c r="M514" s="41">
        <f t="shared" si="67"/>
        <v>342.50213759999997</v>
      </c>
      <c r="N514" s="23">
        <v>20</v>
      </c>
      <c r="O514" s="23">
        <v>0</v>
      </c>
      <c r="P514" s="23">
        <v>20</v>
      </c>
      <c r="Q514" s="41">
        <f>(M514+N514*$N$2+(O514*$O$2)+P514*$P$2)</f>
        <v>397.53534159999998</v>
      </c>
      <c r="R514" s="24">
        <v>398.77300000000002</v>
      </c>
      <c r="T514" s="10">
        <f t="shared" si="64"/>
        <v>-0.31036664969795935</v>
      </c>
      <c r="V514" s="23" t="s">
        <v>25</v>
      </c>
    </row>
    <row r="515" spans="1:22" x14ac:dyDescent="0.25">
      <c r="A515" s="23">
        <v>20</v>
      </c>
      <c r="C515">
        <v>47</v>
      </c>
      <c r="D515" t="s">
        <v>1088</v>
      </c>
      <c r="E515" t="s">
        <v>1089</v>
      </c>
      <c r="F515">
        <v>4</v>
      </c>
      <c r="G515">
        <v>3</v>
      </c>
      <c r="H515" t="s">
        <v>1144</v>
      </c>
      <c r="I515" t="s">
        <v>1145</v>
      </c>
      <c r="J515" s="23">
        <v>10</v>
      </c>
      <c r="L515" s="23" t="s">
        <v>1090</v>
      </c>
      <c r="M515" s="41">
        <f t="shared" si="67"/>
        <v>342.50213759999997</v>
      </c>
      <c r="N515" s="23">
        <v>23</v>
      </c>
      <c r="O515" s="23">
        <v>0</v>
      </c>
      <c r="P515" s="23">
        <v>23</v>
      </c>
      <c r="Q515" s="41">
        <f>(M515+N515*$N$2+(O515*$O$2)+P515*$P$2)</f>
        <v>405.79032219999993</v>
      </c>
      <c r="R515" s="41">
        <v>406.05</v>
      </c>
      <c r="T515" s="10">
        <f t="shared" si="64"/>
        <v>-6.3952173377681762E-2</v>
      </c>
      <c r="V515" s="23">
        <v>391910.40000000002</v>
      </c>
    </row>
    <row r="516" spans="1:22" x14ac:dyDescent="0.25">
      <c r="A516" s="23">
        <v>20</v>
      </c>
      <c r="C516">
        <v>48</v>
      </c>
      <c r="D516" t="s">
        <v>1088</v>
      </c>
      <c r="E516" t="s">
        <v>1089</v>
      </c>
      <c r="F516">
        <v>4</v>
      </c>
      <c r="G516">
        <v>3</v>
      </c>
      <c r="H516" t="s">
        <v>1146</v>
      </c>
      <c r="I516" t="s">
        <v>1147</v>
      </c>
      <c r="J516" s="23">
        <v>10</v>
      </c>
      <c r="L516" s="23" t="s">
        <v>1090</v>
      </c>
      <c r="M516" s="41">
        <f t="shared" si="67"/>
        <v>342.50213759999997</v>
      </c>
      <c r="N516" s="23">
        <v>26</v>
      </c>
      <c r="O516" s="23">
        <v>0</v>
      </c>
      <c r="P516" s="23">
        <v>26</v>
      </c>
      <c r="Q516" s="41">
        <f>(M516+N516*$N$2+(O516*$O$2)+P516*$P$2)</f>
        <v>414.04530279999994</v>
      </c>
      <c r="R516" s="41">
        <v>416.00099999999998</v>
      </c>
      <c r="T516" s="10">
        <f t="shared" si="64"/>
        <v>-0.47011838913849524</v>
      </c>
      <c r="V516" s="46">
        <v>1.77E+27</v>
      </c>
    </row>
    <row r="517" spans="1:22" x14ac:dyDescent="0.25">
      <c r="A517" s="23">
        <v>20</v>
      </c>
      <c r="C517">
        <v>49</v>
      </c>
      <c r="D517" t="s">
        <v>1088</v>
      </c>
      <c r="E517" t="s">
        <v>1089</v>
      </c>
      <c r="F517">
        <v>4</v>
      </c>
      <c r="G517">
        <v>3</v>
      </c>
      <c r="H517" t="s">
        <v>1148</v>
      </c>
      <c r="I517" t="s">
        <v>1149</v>
      </c>
      <c r="J517" s="23">
        <v>10</v>
      </c>
      <c r="L517" s="23" t="s">
        <v>1090</v>
      </c>
      <c r="M517" s="41">
        <f t="shared" si="67"/>
        <v>342.50213759999997</v>
      </c>
      <c r="N517" s="23">
        <v>28</v>
      </c>
      <c r="O517" s="23">
        <v>0</v>
      </c>
      <c r="P517" s="23">
        <v>28</v>
      </c>
      <c r="Q517" s="41">
        <f>(M517+N517*$N$2+(O517*$O$2)+P517*$P$2)</f>
        <v>419.54862319999995</v>
      </c>
      <c r="R517" s="24">
        <v>421.14800000000002</v>
      </c>
      <c r="T517" s="10">
        <f t="shared" si="64"/>
        <v>-0.37976597300713111</v>
      </c>
      <c r="V517" s="23">
        <v>523.08000000000004</v>
      </c>
    </row>
    <row r="518" spans="1:22" x14ac:dyDescent="0.25">
      <c r="A518" s="23">
        <v>20</v>
      </c>
      <c r="C518">
        <v>50</v>
      </c>
      <c r="D518" t="s">
        <v>1088</v>
      </c>
      <c r="E518" t="s">
        <v>1089</v>
      </c>
      <c r="F518">
        <v>4</v>
      </c>
      <c r="G518">
        <v>3</v>
      </c>
      <c r="H518" t="s">
        <v>1150</v>
      </c>
      <c r="I518" t="s">
        <v>1151</v>
      </c>
      <c r="J518" s="23">
        <v>10</v>
      </c>
      <c r="L518" s="23" t="s">
        <v>1090</v>
      </c>
      <c r="M518" s="41">
        <f t="shared" si="67"/>
        <v>342.50213759999997</v>
      </c>
      <c r="N518" s="23">
        <v>30</v>
      </c>
      <c r="O518" s="23">
        <v>0</v>
      </c>
      <c r="P518" s="23">
        <v>30</v>
      </c>
      <c r="Q518" s="41">
        <f>(M518+N518*$N$2+(O518*$O$2)+P518*$P$2)</f>
        <v>425.05194359999996</v>
      </c>
      <c r="R518" s="41">
        <v>427.59</v>
      </c>
      <c r="T518" s="10">
        <f t="shared" si="64"/>
        <v>-0.59357244088964112</v>
      </c>
      <c r="V518" s="23">
        <v>13.45</v>
      </c>
    </row>
    <row r="519" spans="1:22" x14ac:dyDescent="0.25">
      <c r="A519" s="23">
        <v>20</v>
      </c>
      <c r="C519">
        <v>51</v>
      </c>
      <c r="D519" t="s">
        <v>1088</v>
      </c>
      <c r="E519" t="s">
        <v>1089</v>
      </c>
      <c r="F519">
        <v>4</v>
      </c>
      <c r="G519">
        <v>3</v>
      </c>
      <c r="H519" t="s">
        <v>1152</v>
      </c>
      <c r="I519" t="s">
        <v>1153</v>
      </c>
      <c r="J519" s="23">
        <v>10</v>
      </c>
      <c r="L519" s="23" t="s">
        <v>1090</v>
      </c>
      <c r="M519" s="41">
        <f t="shared" si="67"/>
        <v>342.50213759999997</v>
      </c>
      <c r="N519" s="23">
        <v>32</v>
      </c>
      <c r="O519" s="23">
        <v>0</v>
      </c>
      <c r="P519" s="23">
        <v>32</v>
      </c>
      <c r="Q519" s="41">
        <f>(M519+N519*$N$2+(O519*$O$2)+P519*$P$2)</f>
        <v>430.55526399999997</v>
      </c>
      <c r="R519" s="41">
        <v>432.32299999999998</v>
      </c>
      <c r="T519" s="10">
        <f t="shared" si="64"/>
        <v>-0.40889242533939058</v>
      </c>
      <c r="V519" s="23">
        <v>10</v>
      </c>
    </row>
    <row r="520" spans="1:22" x14ac:dyDescent="0.25">
      <c r="A520" s="23">
        <v>20</v>
      </c>
      <c r="C520">
        <v>52</v>
      </c>
      <c r="D520" t="s">
        <v>1088</v>
      </c>
      <c r="E520" t="s">
        <v>1089</v>
      </c>
      <c r="F520">
        <v>4</v>
      </c>
      <c r="G520">
        <v>3</v>
      </c>
      <c r="H520" t="s">
        <v>1154</v>
      </c>
      <c r="I520" t="s">
        <v>1155</v>
      </c>
      <c r="J520" s="23">
        <v>10</v>
      </c>
      <c r="L520" s="23" t="s">
        <v>1090</v>
      </c>
      <c r="M520" s="41">
        <f t="shared" si="67"/>
        <v>342.50213759999997</v>
      </c>
      <c r="N520" s="23">
        <v>34</v>
      </c>
      <c r="O520" s="23">
        <v>0</v>
      </c>
      <c r="P520" s="23">
        <v>34</v>
      </c>
      <c r="Q520" s="41">
        <f>(M520+N520*$N$2+(O520*$O$2)+P520*$P$2)</f>
        <v>436.05858439999997</v>
      </c>
      <c r="R520" s="24">
        <v>436.57100000000003</v>
      </c>
      <c r="T520" s="10">
        <f t="shared" si="64"/>
        <v>-0.11737279846807368</v>
      </c>
      <c r="V520" s="23">
        <v>4.5999999999999996</v>
      </c>
    </row>
    <row r="521" spans="1:22" x14ac:dyDescent="0.25">
      <c r="A521" s="23">
        <v>20</v>
      </c>
      <c r="C521">
        <v>53</v>
      </c>
      <c r="D521" t="s">
        <v>1088</v>
      </c>
      <c r="E521" t="s">
        <v>1089</v>
      </c>
      <c r="F521">
        <v>4</v>
      </c>
      <c r="G521">
        <v>3</v>
      </c>
      <c r="H521" t="s">
        <v>1156</v>
      </c>
      <c r="I521" t="s">
        <v>1157</v>
      </c>
      <c r="J521" s="23">
        <v>10</v>
      </c>
      <c r="L521" s="23" t="s">
        <v>1090</v>
      </c>
      <c r="M521" s="41">
        <f t="shared" si="67"/>
        <v>342.50213759999997</v>
      </c>
      <c r="N521" s="38">
        <v>35</v>
      </c>
      <c r="O521" s="38">
        <v>0</v>
      </c>
      <c r="P521" s="38">
        <v>35</v>
      </c>
      <c r="Q521" s="41">
        <f>(M521+N521*$N$2+(O521*$O$2)+P521*$P$2)</f>
        <v>438.81024459999998</v>
      </c>
      <c r="R521" s="41">
        <v>441.52100000000002</v>
      </c>
      <c r="T521" s="10">
        <f t="shared" si="64"/>
        <v>-0.61395843006335804</v>
      </c>
      <c r="V521" s="23">
        <v>0.46100000000000002</v>
      </c>
    </row>
    <row r="522" spans="1:22" x14ac:dyDescent="0.25">
      <c r="A522" s="23">
        <v>20</v>
      </c>
      <c r="C522">
        <v>54</v>
      </c>
      <c r="D522" t="s">
        <v>1088</v>
      </c>
      <c r="E522" t="s">
        <v>1089</v>
      </c>
      <c r="F522">
        <v>4</v>
      </c>
      <c r="G522">
        <v>3</v>
      </c>
      <c r="H522" t="s">
        <v>1158</v>
      </c>
      <c r="I522" t="s">
        <v>1159</v>
      </c>
      <c r="J522" s="23">
        <v>10</v>
      </c>
      <c r="L522" s="23" t="s">
        <v>1090</v>
      </c>
      <c r="M522" s="41">
        <f t="shared" si="67"/>
        <v>342.50213759999997</v>
      </c>
      <c r="N522" s="23">
        <v>37</v>
      </c>
      <c r="O522" s="23">
        <v>0</v>
      </c>
      <c r="P522" s="23">
        <v>37</v>
      </c>
      <c r="Q522" s="41">
        <f>(M522+N522*$N$2+(O522*$O$2)+P522*$P$2)</f>
        <v>444.31356499999993</v>
      </c>
      <c r="R522" s="24">
        <v>444.096</v>
      </c>
      <c r="T522" s="10">
        <f t="shared" si="64"/>
        <v>4.8990533578307911E-2</v>
      </c>
      <c r="V522" s="23">
        <v>0.09</v>
      </c>
    </row>
    <row r="523" spans="1:22" x14ac:dyDescent="0.25">
      <c r="A523" s="23">
        <v>20</v>
      </c>
      <c r="C523">
        <v>55</v>
      </c>
      <c r="D523" t="s">
        <v>1088</v>
      </c>
      <c r="E523" t="s">
        <v>1089</v>
      </c>
      <c r="F523">
        <v>4</v>
      </c>
      <c r="G523">
        <v>3</v>
      </c>
      <c r="H523" t="s">
        <v>1160</v>
      </c>
      <c r="I523" t="s">
        <v>1161</v>
      </c>
      <c r="J523" s="23">
        <v>10</v>
      </c>
      <c r="L523" s="23" t="s">
        <v>1090</v>
      </c>
      <c r="M523" s="41">
        <f t="shared" si="67"/>
        <v>342.50213759999997</v>
      </c>
      <c r="N523" s="23">
        <v>37</v>
      </c>
      <c r="O523" s="23">
        <v>0</v>
      </c>
      <c r="P523" s="23">
        <v>38</v>
      </c>
      <c r="Q523" s="41">
        <f>(M523+N523*$N$2+(O523*$O$2)+P523*$P$2)</f>
        <v>444.98716079999997</v>
      </c>
      <c r="R523" s="24">
        <v>446.92399999999998</v>
      </c>
      <c r="T523" s="10">
        <f t="shared" si="64"/>
        <v>-0.43337104295137624</v>
      </c>
      <c r="V523" s="23">
        <v>2.1999999999999999E-2</v>
      </c>
    </row>
    <row r="524" spans="1:22" s="18" customFormat="1" x14ac:dyDescent="0.25">
      <c r="A524" s="36">
        <v>20</v>
      </c>
      <c r="C524" s="18">
        <v>56</v>
      </c>
      <c r="D524" s="18" t="s">
        <v>1088</v>
      </c>
      <c r="E524" s="18" t="s">
        <v>1089</v>
      </c>
      <c r="F524" s="18">
        <v>4</v>
      </c>
      <c r="G524" s="18">
        <v>3</v>
      </c>
      <c r="H524" s="18" t="s">
        <v>1162</v>
      </c>
      <c r="I524" s="18" t="s">
        <v>1163</v>
      </c>
      <c r="J524" s="36">
        <v>10</v>
      </c>
      <c r="L524" s="36" t="s">
        <v>1090</v>
      </c>
      <c r="M524" s="44">
        <f t="shared" si="67"/>
        <v>342.50213759999997</v>
      </c>
      <c r="N524" s="36">
        <v>38</v>
      </c>
      <c r="O524" s="36">
        <v>0</v>
      </c>
      <c r="P524" s="36">
        <v>39</v>
      </c>
      <c r="Q524" s="44">
        <f>(M524+N524*$N$2+(O524*$O$2)+P524*$P$2)</f>
        <v>447.73882099999997</v>
      </c>
      <c r="R524" s="54">
        <v>449.85399999999998</v>
      </c>
      <c r="T524" s="20">
        <f t="shared" si="64"/>
        <v>-0.47019232906676656</v>
      </c>
      <c r="U524" s="36"/>
      <c r="V524" s="36">
        <v>1.0999999999999999E-2</v>
      </c>
    </row>
    <row r="525" spans="1:22" x14ac:dyDescent="0.25">
      <c r="A525" s="23">
        <v>20</v>
      </c>
      <c r="C525">
        <v>57</v>
      </c>
      <c r="D525" t="s">
        <v>1088</v>
      </c>
      <c r="E525" t="s">
        <v>1089</v>
      </c>
      <c r="F525">
        <v>4</v>
      </c>
      <c r="G525">
        <v>4</v>
      </c>
      <c r="H525" t="s">
        <v>1164</v>
      </c>
      <c r="I525" t="s">
        <v>1165</v>
      </c>
      <c r="J525" s="23">
        <v>10</v>
      </c>
      <c r="K525" s="1" t="s">
        <v>98</v>
      </c>
      <c r="L525" s="23" t="s">
        <v>1090</v>
      </c>
      <c r="M525" s="41">
        <f t="shared" si="67"/>
        <v>342.50213759999997</v>
      </c>
      <c r="N525" s="23">
        <v>39</v>
      </c>
      <c r="O525" s="23">
        <v>0</v>
      </c>
      <c r="P525" s="23">
        <v>40</v>
      </c>
      <c r="Q525" s="41">
        <f>(M525+N525*$N$2+(O525*$O$2)+P525*$P$2)</f>
        <v>450.49048119999998</v>
      </c>
      <c r="R525" s="24">
        <v>451.29</v>
      </c>
      <c r="T525" s="10">
        <f t="shared" si="64"/>
        <v>-0.17716297724302421</v>
      </c>
      <c r="V525" s="23">
        <v>8.0000000000000002E-3</v>
      </c>
    </row>
    <row r="526" spans="1:22" x14ac:dyDescent="0.25">
      <c r="A526" s="23">
        <v>20</v>
      </c>
      <c r="C526">
        <v>58</v>
      </c>
      <c r="D526" t="s">
        <v>1088</v>
      </c>
      <c r="E526" t="s">
        <v>1089</v>
      </c>
      <c r="F526">
        <v>4</v>
      </c>
      <c r="G526">
        <v>4</v>
      </c>
      <c r="H526" t="s">
        <v>1166</v>
      </c>
      <c r="I526" t="s">
        <v>1167</v>
      </c>
      <c r="J526" s="23">
        <v>10</v>
      </c>
      <c r="L526" s="23" t="s">
        <v>1090</v>
      </c>
      <c r="M526" s="41">
        <f t="shared" si="67"/>
        <v>342.50213759999997</v>
      </c>
      <c r="N526" s="23">
        <v>39</v>
      </c>
      <c r="O526" s="23">
        <v>0</v>
      </c>
      <c r="P526" s="23">
        <v>41</v>
      </c>
      <c r="Q526" s="41">
        <f>(M526+N526*$N$2+(O526*$O$2)+P526*$P$2)</f>
        <v>451.16407699999996</v>
      </c>
      <c r="R526" s="41">
        <v>454.4</v>
      </c>
      <c r="T526" s="10">
        <f t="shared" si="64"/>
        <v>-0.71213094190141157</v>
      </c>
      <c r="V526" s="23">
        <v>4.0000000000000001E-3</v>
      </c>
    </row>
    <row r="527" spans="1:22" x14ac:dyDescent="0.25">
      <c r="A527" s="23">
        <v>20</v>
      </c>
      <c r="C527">
        <v>59</v>
      </c>
      <c r="D527" t="s">
        <v>1088</v>
      </c>
      <c r="E527" t="s">
        <v>1089</v>
      </c>
      <c r="F527">
        <v>4</v>
      </c>
      <c r="G527">
        <v>4</v>
      </c>
      <c r="H527" t="s">
        <v>1168</v>
      </c>
      <c r="I527" t="s">
        <v>1169</v>
      </c>
      <c r="J527" s="23">
        <v>10</v>
      </c>
      <c r="L527" s="23" t="s">
        <v>1090</v>
      </c>
      <c r="M527" s="41">
        <f t="shared" si="67"/>
        <v>342.50213759999997</v>
      </c>
      <c r="N527" s="23">
        <v>39</v>
      </c>
      <c r="O527" s="23">
        <v>0</v>
      </c>
      <c r="P527" s="23">
        <v>42</v>
      </c>
      <c r="Q527" s="41">
        <f>(M527+N527*$N$2+(O527*$O$2)+P527*$P$2)</f>
        <v>451.83767280000001</v>
      </c>
      <c r="S527" s="16" t="s">
        <v>2849</v>
      </c>
      <c r="T527" s="10"/>
    </row>
    <row r="528" spans="1:22" x14ac:dyDescent="0.25">
      <c r="A528" s="23">
        <v>20</v>
      </c>
      <c r="C528">
        <v>60</v>
      </c>
      <c r="D528" t="s">
        <v>1088</v>
      </c>
      <c r="E528" t="s">
        <v>1089</v>
      </c>
      <c r="F528">
        <v>4</v>
      </c>
      <c r="G528">
        <v>4</v>
      </c>
      <c r="H528" t="s">
        <v>2845</v>
      </c>
      <c r="I528" t="s">
        <v>2847</v>
      </c>
      <c r="J528" s="23">
        <v>10</v>
      </c>
      <c r="L528" s="23" t="s">
        <v>1090</v>
      </c>
      <c r="M528" s="41">
        <f t="shared" si="67"/>
        <v>342.50213759999997</v>
      </c>
      <c r="N528" s="23">
        <v>39</v>
      </c>
      <c r="O528" s="23">
        <v>0</v>
      </c>
      <c r="P528" s="23">
        <v>43</v>
      </c>
      <c r="Q528" s="41">
        <f>(M528+N528*$N$2+(O528*$O$2)+P528*$P$2)</f>
        <v>452.51126859999999</v>
      </c>
      <c r="R528" s="41"/>
      <c r="S528" s="16" t="s">
        <v>2839</v>
      </c>
      <c r="T528" s="10"/>
    </row>
    <row r="529" spans="1:20" x14ac:dyDescent="0.25">
      <c r="A529" s="23">
        <v>20</v>
      </c>
      <c r="C529">
        <v>61</v>
      </c>
      <c r="D529" t="s">
        <v>1088</v>
      </c>
      <c r="E529" t="s">
        <v>1089</v>
      </c>
      <c r="F529">
        <v>4</v>
      </c>
      <c r="G529">
        <v>4</v>
      </c>
      <c r="H529" t="s">
        <v>2846</v>
      </c>
      <c r="I529" t="s">
        <v>2848</v>
      </c>
      <c r="J529" s="23">
        <v>10</v>
      </c>
      <c r="M529" s="41"/>
      <c r="Q529" s="41"/>
      <c r="T529" s="10"/>
    </row>
    <row r="530" spans="1:20" x14ac:dyDescent="0.25">
      <c r="A530" s="23">
        <v>21</v>
      </c>
      <c r="C530">
        <v>21</v>
      </c>
      <c r="D530" t="s">
        <v>1170</v>
      </c>
      <c r="E530" t="s">
        <v>1171</v>
      </c>
      <c r="F530">
        <v>4</v>
      </c>
      <c r="G530">
        <v>2</v>
      </c>
      <c r="H530" t="s">
        <v>1172</v>
      </c>
      <c r="I530" t="s">
        <v>1173</v>
      </c>
      <c r="J530" s="23">
        <v>0</v>
      </c>
      <c r="K530" t="s">
        <v>58</v>
      </c>
      <c r="L530" s="23" t="s">
        <v>21</v>
      </c>
    </row>
    <row r="531" spans="1:20" x14ac:dyDescent="0.25">
      <c r="A531" s="23">
        <v>21</v>
      </c>
      <c r="C531">
        <v>22</v>
      </c>
      <c r="D531" t="s">
        <v>1170</v>
      </c>
      <c r="E531" t="s">
        <v>1171</v>
      </c>
      <c r="F531">
        <v>4</v>
      </c>
      <c r="G531">
        <v>2</v>
      </c>
      <c r="H531" t="s">
        <v>1174</v>
      </c>
      <c r="I531" t="s">
        <v>1175</v>
      </c>
      <c r="J531" s="23">
        <v>0</v>
      </c>
      <c r="K531" t="s">
        <v>58</v>
      </c>
      <c r="L531" s="23" t="s">
        <v>34</v>
      </c>
    </row>
    <row r="532" spans="1:20" x14ac:dyDescent="0.25">
      <c r="A532" s="23">
        <v>21</v>
      </c>
      <c r="C532">
        <v>23</v>
      </c>
      <c r="D532" t="s">
        <v>1170</v>
      </c>
      <c r="E532" t="s">
        <v>1171</v>
      </c>
      <c r="F532">
        <v>4</v>
      </c>
      <c r="G532">
        <v>2</v>
      </c>
      <c r="H532" t="s">
        <v>1176</v>
      </c>
      <c r="I532" t="s">
        <v>1177</v>
      </c>
      <c r="J532" s="23">
        <v>1</v>
      </c>
      <c r="K532" t="s">
        <v>58</v>
      </c>
      <c r="L532" s="23" t="s">
        <v>65</v>
      </c>
    </row>
    <row r="533" spans="1:20" x14ac:dyDescent="0.25">
      <c r="A533" s="23">
        <v>21</v>
      </c>
      <c r="C533">
        <v>24</v>
      </c>
      <c r="D533" t="s">
        <v>1170</v>
      </c>
      <c r="E533" t="s">
        <v>1171</v>
      </c>
      <c r="F533">
        <v>4</v>
      </c>
      <c r="G533">
        <v>2</v>
      </c>
      <c r="H533" t="s">
        <v>1178</v>
      </c>
      <c r="I533" t="s">
        <v>1179</v>
      </c>
      <c r="J533" s="23">
        <v>1</v>
      </c>
      <c r="K533" t="s">
        <v>58</v>
      </c>
    </row>
    <row r="534" spans="1:20" x14ac:dyDescent="0.25">
      <c r="A534" s="23">
        <v>21</v>
      </c>
      <c r="C534">
        <v>25</v>
      </c>
      <c r="D534" t="s">
        <v>1170</v>
      </c>
      <c r="E534" t="s">
        <v>1171</v>
      </c>
      <c r="F534">
        <v>4</v>
      </c>
      <c r="G534">
        <v>2</v>
      </c>
      <c r="H534" t="s">
        <v>1180</v>
      </c>
      <c r="I534" t="s">
        <v>1181</v>
      </c>
      <c r="J534" s="23">
        <v>2</v>
      </c>
      <c r="K534" t="s">
        <v>58</v>
      </c>
    </row>
    <row r="535" spans="1:20" x14ac:dyDescent="0.25">
      <c r="A535" s="23">
        <v>21</v>
      </c>
      <c r="C535">
        <v>26</v>
      </c>
      <c r="D535" t="s">
        <v>1170</v>
      </c>
      <c r="E535" t="s">
        <v>1171</v>
      </c>
      <c r="F535">
        <v>4</v>
      </c>
      <c r="G535">
        <v>2</v>
      </c>
      <c r="H535" t="s">
        <v>1182</v>
      </c>
      <c r="I535" t="s">
        <v>1183</v>
      </c>
      <c r="J535" s="23">
        <v>2</v>
      </c>
      <c r="K535" t="s">
        <v>58</v>
      </c>
    </row>
    <row r="536" spans="1:20" x14ac:dyDescent="0.25">
      <c r="A536" s="23">
        <v>21</v>
      </c>
      <c r="C536">
        <v>27</v>
      </c>
      <c r="D536" t="s">
        <v>1170</v>
      </c>
      <c r="E536" t="s">
        <v>1171</v>
      </c>
      <c r="F536">
        <v>4</v>
      </c>
      <c r="G536">
        <v>2</v>
      </c>
      <c r="H536" t="s">
        <v>1184</v>
      </c>
      <c r="I536" t="s">
        <v>1185</v>
      </c>
      <c r="J536" s="23">
        <v>3</v>
      </c>
      <c r="K536" t="s">
        <v>58</v>
      </c>
    </row>
    <row r="537" spans="1:20" x14ac:dyDescent="0.25">
      <c r="A537" s="23">
        <v>21</v>
      </c>
      <c r="C537">
        <v>28</v>
      </c>
      <c r="D537" t="s">
        <v>1170</v>
      </c>
      <c r="E537" t="s">
        <v>1171</v>
      </c>
      <c r="F537">
        <v>4</v>
      </c>
      <c r="G537">
        <v>2</v>
      </c>
      <c r="H537" t="s">
        <v>1186</v>
      </c>
      <c r="I537" t="s">
        <v>1187</v>
      </c>
      <c r="J537" s="23">
        <v>3</v>
      </c>
      <c r="K537" t="s">
        <v>58</v>
      </c>
    </row>
    <row r="538" spans="1:20" x14ac:dyDescent="0.25">
      <c r="A538" s="23">
        <v>21</v>
      </c>
      <c r="C538">
        <v>29</v>
      </c>
      <c r="D538" t="s">
        <v>1170</v>
      </c>
      <c r="E538" t="s">
        <v>1171</v>
      </c>
      <c r="F538">
        <v>4</v>
      </c>
      <c r="G538">
        <v>3</v>
      </c>
      <c r="H538" t="s">
        <v>1188</v>
      </c>
      <c r="I538" t="s">
        <v>1189</v>
      </c>
      <c r="J538" s="23">
        <v>4</v>
      </c>
      <c r="K538" t="s">
        <v>58</v>
      </c>
    </row>
    <row r="539" spans="1:20" x14ac:dyDescent="0.25">
      <c r="A539" s="23">
        <v>21</v>
      </c>
      <c r="C539">
        <v>30</v>
      </c>
      <c r="D539" t="s">
        <v>1170</v>
      </c>
      <c r="E539" t="s">
        <v>1171</v>
      </c>
      <c r="F539">
        <v>4</v>
      </c>
      <c r="G539">
        <v>3</v>
      </c>
      <c r="H539" t="s">
        <v>1190</v>
      </c>
      <c r="I539" t="s">
        <v>1191</v>
      </c>
      <c r="J539" s="23">
        <v>4</v>
      </c>
      <c r="K539" t="s">
        <v>58</v>
      </c>
    </row>
    <row r="540" spans="1:20" x14ac:dyDescent="0.25">
      <c r="A540" s="23">
        <v>21</v>
      </c>
      <c r="C540">
        <v>31</v>
      </c>
      <c r="D540" t="s">
        <v>1170</v>
      </c>
      <c r="E540" t="s">
        <v>1171</v>
      </c>
      <c r="F540">
        <v>4</v>
      </c>
      <c r="G540">
        <v>3</v>
      </c>
      <c r="H540" t="s">
        <v>1192</v>
      </c>
      <c r="I540" t="s">
        <v>1193</v>
      </c>
      <c r="J540" s="23">
        <v>5</v>
      </c>
      <c r="K540" t="s">
        <v>58</v>
      </c>
    </row>
    <row r="541" spans="1:20" x14ac:dyDescent="0.25">
      <c r="A541" s="23">
        <v>21</v>
      </c>
      <c r="C541">
        <v>32</v>
      </c>
      <c r="D541" t="s">
        <v>1170</v>
      </c>
      <c r="E541" t="s">
        <v>1171</v>
      </c>
      <c r="F541">
        <v>4</v>
      </c>
      <c r="G541">
        <v>3</v>
      </c>
      <c r="H541" t="s">
        <v>1194</v>
      </c>
      <c r="I541" t="s">
        <v>1195</v>
      </c>
      <c r="J541" s="23">
        <v>5</v>
      </c>
      <c r="K541" t="s">
        <v>58</v>
      </c>
    </row>
    <row r="542" spans="1:20" x14ac:dyDescent="0.25">
      <c r="A542" s="23">
        <v>21</v>
      </c>
      <c r="C542">
        <v>33</v>
      </c>
      <c r="D542" t="s">
        <v>1170</v>
      </c>
      <c r="E542" t="s">
        <v>1171</v>
      </c>
      <c r="F542">
        <v>4</v>
      </c>
      <c r="G542">
        <v>3</v>
      </c>
      <c r="H542" t="s">
        <v>1196</v>
      </c>
      <c r="I542" t="s">
        <v>1197</v>
      </c>
      <c r="J542" s="23">
        <v>6</v>
      </c>
      <c r="K542" t="s">
        <v>58</v>
      </c>
    </row>
    <row r="543" spans="1:20" x14ac:dyDescent="0.25">
      <c r="A543" s="23">
        <v>21</v>
      </c>
      <c r="C543">
        <v>34</v>
      </c>
      <c r="D543" t="s">
        <v>1170</v>
      </c>
      <c r="E543" t="s">
        <v>1171</v>
      </c>
      <c r="F543">
        <v>4</v>
      </c>
      <c r="G543">
        <v>3</v>
      </c>
      <c r="H543" t="s">
        <v>1198</v>
      </c>
      <c r="I543" t="s">
        <v>1199</v>
      </c>
      <c r="J543" s="23">
        <v>6</v>
      </c>
      <c r="K543" t="s">
        <v>58</v>
      </c>
    </row>
    <row r="544" spans="1:20" x14ac:dyDescent="0.25">
      <c r="A544" s="23">
        <v>21</v>
      </c>
      <c r="C544">
        <v>35</v>
      </c>
      <c r="D544" t="s">
        <v>1170</v>
      </c>
      <c r="E544" t="s">
        <v>1171</v>
      </c>
      <c r="F544">
        <v>4</v>
      </c>
      <c r="G544">
        <v>3</v>
      </c>
      <c r="H544" t="s">
        <v>1200</v>
      </c>
      <c r="I544" t="s">
        <v>1201</v>
      </c>
      <c r="J544" s="23">
        <v>7</v>
      </c>
      <c r="K544" t="s">
        <v>58</v>
      </c>
    </row>
    <row r="545" spans="1:22" x14ac:dyDescent="0.25">
      <c r="A545" s="23">
        <v>21</v>
      </c>
      <c r="C545">
        <v>36</v>
      </c>
      <c r="D545" t="s">
        <v>1170</v>
      </c>
      <c r="E545" t="s">
        <v>1171</v>
      </c>
      <c r="F545">
        <v>4</v>
      </c>
      <c r="G545">
        <v>3</v>
      </c>
      <c r="H545" t="s">
        <v>1202</v>
      </c>
      <c r="I545" t="s">
        <v>1203</v>
      </c>
      <c r="J545" s="23">
        <v>7</v>
      </c>
      <c r="K545" s="1" t="s">
        <v>2842</v>
      </c>
      <c r="L545" s="23" t="s">
        <v>622</v>
      </c>
      <c r="M545" s="23">
        <f t="shared" ref="M545" si="68">$Q$278</f>
        <v>235.93595500000001</v>
      </c>
      <c r="N545" s="23">
        <v>4</v>
      </c>
      <c r="O545" s="23">
        <v>12</v>
      </c>
      <c r="P545" s="23">
        <v>4</v>
      </c>
      <c r="Q545" s="41">
        <f>(M545+N545*$N$2+(O545*$O$2)+P545*$P$2)</f>
        <v>258.81404460000005</v>
      </c>
      <c r="R545" s="24">
        <v>260.24</v>
      </c>
      <c r="T545" s="10">
        <f t="shared" ref="T545:T572" si="69">(Q545-R545)/R545*100</f>
        <v>-0.54793859514293108</v>
      </c>
      <c r="V545" s="23">
        <v>1E-4</v>
      </c>
    </row>
    <row r="546" spans="1:22" x14ac:dyDescent="0.25">
      <c r="A546" s="23">
        <v>21</v>
      </c>
      <c r="C546">
        <v>37</v>
      </c>
      <c r="D546" t="s">
        <v>1170</v>
      </c>
      <c r="E546" t="s">
        <v>1171</v>
      </c>
      <c r="F546">
        <v>4</v>
      </c>
      <c r="G546">
        <v>3</v>
      </c>
      <c r="H546" t="s">
        <v>1204</v>
      </c>
      <c r="I546" t="s">
        <v>1205</v>
      </c>
      <c r="J546" s="23">
        <v>8</v>
      </c>
      <c r="K546" s="1" t="s">
        <v>2842</v>
      </c>
      <c r="L546" s="41" t="s">
        <v>766</v>
      </c>
      <c r="M546" s="41">
        <f>$Q$348</f>
        <v>271.68254780000001</v>
      </c>
      <c r="N546" s="23">
        <v>1</v>
      </c>
      <c r="O546" s="23">
        <v>6</v>
      </c>
      <c r="P546" s="23">
        <v>1</v>
      </c>
      <c r="Q546" s="41">
        <f>(M546+N546*$N$2+(O546*$O$2)+P546*$P$2)</f>
        <v>280.36993240000004</v>
      </c>
      <c r="R546" s="24">
        <v>279.36</v>
      </c>
      <c r="S546" s="23"/>
      <c r="T546" s="10">
        <f t="shared" si="69"/>
        <v>0.36151646620848549</v>
      </c>
      <c r="V546" s="23">
        <v>5.0000000000000001E-4</v>
      </c>
    </row>
    <row r="547" spans="1:22" x14ac:dyDescent="0.25">
      <c r="A547" s="23">
        <v>21</v>
      </c>
      <c r="C547">
        <v>38</v>
      </c>
      <c r="D547" t="s">
        <v>1170</v>
      </c>
      <c r="E547" t="s">
        <v>1171</v>
      </c>
      <c r="F547">
        <v>4</v>
      </c>
      <c r="G547">
        <v>3</v>
      </c>
      <c r="H547" t="s">
        <v>1206</v>
      </c>
      <c r="I547" t="s">
        <v>1207</v>
      </c>
      <c r="J547" s="23">
        <v>8</v>
      </c>
      <c r="K547" s="1" t="s">
        <v>2842</v>
      </c>
      <c r="L547" s="41" t="s">
        <v>766</v>
      </c>
      <c r="M547" s="41">
        <f>$Q$348</f>
        <v>271.68254780000001</v>
      </c>
      <c r="N547" s="23">
        <v>6</v>
      </c>
      <c r="O547" s="23">
        <v>6</v>
      </c>
      <c r="P547" s="23">
        <v>6</v>
      </c>
      <c r="Q547" s="41">
        <f>(M547+N547*$N$2+(O547*$O$2)+P547*$P$2)</f>
        <v>294.1282334</v>
      </c>
      <c r="R547" s="41">
        <v>294.52</v>
      </c>
      <c r="T547" s="10">
        <f t="shared" si="69"/>
        <v>-0.13301867445334195</v>
      </c>
      <c r="V547" s="23">
        <v>1E-3</v>
      </c>
    </row>
    <row r="548" spans="1:22" x14ac:dyDescent="0.25">
      <c r="A548" s="23">
        <v>21</v>
      </c>
      <c r="C548">
        <v>39</v>
      </c>
      <c r="D548" t="s">
        <v>1170</v>
      </c>
      <c r="E548" t="s">
        <v>1171</v>
      </c>
      <c r="F548">
        <v>4</v>
      </c>
      <c r="G548">
        <v>3</v>
      </c>
      <c r="H548" t="s">
        <v>1208</v>
      </c>
      <c r="I548" t="s">
        <v>1209</v>
      </c>
      <c r="J548" s="23">
        <v>9</v>
      </c>
      <c r="L548" s="23" t="s">
        <v>924</v>
      </c>
      <c r="M548" s="23">
        <f t="shared" ref="M548:M549" si="70">$Q$425</f>
        <v>307.03636640000002</v>
      </c>
      <c r="N548" s="23">
        <v>0</v>
      </c>
      <c r="O548" s="23">
        <v>6</v>
      </c>
      <c r="P548" s="23">
        <v>0</v>
      </c>
      <c r="Q548" s="41">
        <f>(M548+N548*$N$2+(O548*$O$2)+P548*$P$2)</f>
        <v>312.97209080000005</v>
      </c>
      <c r="R548" s="41">
        <v>312.52</v>
      </c>
      <c r="T548" s="10">
        <f t="shared" si="69"/>
        <v>0.14465979777296317</v>
      </c>
      <c r="V548" s="23">
        <v>5.0000000000000001E-3</v>
      </c>
    </row>
    <row r="549" spans="1:22" x14ac:dyDescent="0.25">
      <c r="A549" s="23">
        <v>21</v>
      </c>
      <c r="C549">
        <v>40</v>
      </c>
      <c r="D549" t="s">
        <v>1170</v>
      </c>
      <c r="E549" t="s">
        <v>1171</v>
      </c>
      <c r="F549">
        <v>4</v>
      </c>
      <c r="G549">
        <v>3</v>
      </c>
      <c r="H549" t="s">
        <v>1210</v>
      </c>
      <c r="I549" t="s">
        <v>1211</v>
      </c>
      <c r="J549" s="23">
        <v>9</v>
      </c>
      <c r="L549" s="23" t="s">
        <v>924</v>
      </c>
      <c r="M549" s="23">
        <f t="shared" si="70"/>
        <v>307.03636640000002</v>
      </c>
      <c r="N549" s="23">
        <v>6</v>
      </c>
      <c r="O549" s="23">
        <v>6</v>
      </c>
      <c r="P549" s="23">
        <v>6</v>
      </c>
      <c r="Q549" s="41">
        <f>(M549+N549*$N$2+(O549*$O$2)+P549*$P$2)</f>
        <v>329.48205200000001</v>
      </c>
      <c r="R549" s="41">
        <v>326.94</v>
      </c>
      <c r="T549" s="10">
        <f t="shared" si="69"/>
        <v>0.77752859851960987</v>
      </c>
      <c r="V549" s="23">
        <v>0.182</v>
      </c>
    </row>
    <row r="550" spans="1:22" s="3" customFormat="1" x14ac:dyDescent="0.25">
      <c r="A550" s="37">
        <v>21</v>
      </c>
      <c r="C550" s="3">
        <v>41</v>
      </c>
      <c r="D550" s="3" t="s">
        <v>1170</v>
      </c>
      <c r="E550" s="3" t="s">
        <v>1171</v>
      </c>
      <c r="F550" s="3">
        <v>4</v>
      </c>
      <c r="G550" s="3">
        <v>3</v>
      </c>
      <c r="H550" s="3" t="s">
        <v>1212</v>
      </c>
      <c r="I550" s="3" t="s">
        <v>1213</v>
      </c>
      <c r="J550" s="37">
        <v>10</v>
      </c>
      <c r="L550" s="37" t="s">
        <v>1090</v>
      </c>
      <c r="M550" s="45">
        <f>$Q$508</f>
        <v>342.50213759999997</v>
      </c>
      <c r="N550" s="37">
        <v>0</v>
      </c>
      <c r="O550" s="37">
        <v>2</v>
      </c>
      <c r="P550" s="37">
        <v>0</v>
      </c>
      <c r="Q550" s="45">
        <f>(M550+N550*$N$2+(O550*$O$2)+P550*$P$2)</f>
        <v>344.48071239999996</v>
      </c>
      <c r="R550" s="45">
        <v>343.13</v>
      </c>
      <c r="T550" s="14">
        <f t="shared" si="69"/>
        <v>0.39364450791244232</v>
      </c>
      <c r="U550" s="37"/>
      <c r="V550" s="37">
        <v>0.59599999999999997</v>
      </c>
    </row>
    <row r="551" spans="1:22" x14ac:dyDescent="0.25">
      <c r="A551" s="23">
        <v>21</v>
      </c>
      <c r="C551">
        <v>42</v>
      </c>
      <c r="D551" t="s">
        <v>1170</v>
      </c>
      <c r="E551" t="s">
        <v>1171</v>
      </c>
      <c r="F551">
        <v>4</v>
      </c>
      <c r="G551">
        <v>3</v>
      </c>
      <c r="H551" t="s">
        <v>1214</v>
      </c>
      <c r="I551" t="s">
        <v>1215</v>
      </c>
      <c r="J551" s="23">
        <v>10</v>
      </c>
      <c r="L551" s="23" t="s">
        <v>1090</v>
      </c>
      <c r="M551" s="41">
        <f t="shared" ref="M551:M573" si="71">$Q$508</f>
        <v>342.50213759999997</v>
      </c>
      <c r="N551" s="23">
        <v>3</v>
      </c>
      <c r="O551" s="23">
        <v>2</v>
      </c>
      <c r="P551" s="23">
        <v>3</v>
      </c>
      <c r="Q551" s="41">
        <f>(M551+N551*$N$2+(O551*$O$2)+P551*$P$2)</f>
        <v>352.73569299999997</v>
      </c>
      <c r="R551" s="41">
        <v>354.68</v>
      </c>
      <c r="T551" s="10">
        <f t="shared" si="69"/>
        <v>-0.54818625239653695</v>
      </c>
      <c r="V551" s="23">
        <v>0.68100000000000005</v>
      </c>
    </row>
    <row r="552" spans="1:22" x14ac:dyDescent="0.25">
      <c r="A552" s="23">
        <v>21</v>
      </c>
      <c r="C552">
        <v>43</v>
      </c>
      <c r="D552" t="s">
        <v>1170</v>
      </c>
      <c r="E552" t="s">
        <v>1171</v>
      </c>
      <c r="F552">
        <v>4</v>
      </c>
      <c r="G552">
        <v>3</v>
      </c>
      <c r="H552" t="s">
        <v>1216</v>
      </c>
      <c r="I552" t="s">
        <v>1217</v>
      </c>
      <c r="J552" s="23">
        <v>10</v>
      </c>
      <c r="L552" s="23" t="s">
        <v>1090</v>
      </c>
      <c r="M552" s="41">
        <f t="shared" si="71"/>
        <v>342.50213759999997</v>
      </c>
      <c r="N552" s="23">
        <v>8</v>
      </c>
      <c r="O552" s="23">
        <v>2</v>
      </c>
      <c r="P552" s="23">
        <v>8</v>
      </c>
      <c r="Q552" s="41">
        <f>(M552+N552*$N$2+(O552*$O$2)+P552*$P$2)</f>
        <v>366.49399399999999</v>
      </c>
      <c r="R552" s="41">
        <v>366.82</v>
      </c>
      <c r="T552" s="10">
        <f t="shared" si="69"/>
        <v>-8.8873561964998279E-2</v>
      </c>
      <c r="V552" s="23">
        <v>3.89</v>
      </c>
    </row>
    <row r="553" spans="1:22" x14ac:dyDescent="0.25">
      <c r="A553" s="23">
        <v>21</v>
      </c>
      <c r="C553">
        <v>44</v>
      </c>
      <c r="D553" t="s">
        <v>1170</v>
      </c>
      <c r="E553" t="s">
        <v>1171</v>
      </c>
      <c r="F553">
        <v>4</v>
      </c>
      <c r="G553">
        <v>3</v>
      </c>
      <c r="H553" t="s">
        <v>1218</v>
      </c>
      <c r="I553" t="s">
        <v>1219</v>
      </c>
      <c r="J553" s="23">
        <v>10</v>
      </c>
      <c r="L553" s="23" t="s">
        <v>1090</v>
      </c>
      <c r="M553" s="41">
        <f t="shared" si="71"/>
        <v>342.50213759999997</v>
      </c>
      <c r="N553" s="23">
        <v>11</v>
      </c>
      <c r="O553" s="23">
        <v>2</v>
      </c>
      <c r="P553" s="23">
        <v>11</v>
      </c>
      <c r="Q553" s="41">
        <f>(M553+N553*$N$2+(O553*$O$2)+P553*$P$2)</f>
        <v>374.7489746</v>
      </c>
      <c r="R553" s="24">
        <v>376.52</v>
      </c>
      <c r="T553" s="10">
        <f t="shared" si="69"/>
        <v>-0.4703668862211795</v>
      </c>
      <c r="V553" s="23">
        <v>15700</v>
      </c>
    </row>
    <row r="554" spans="1:22" s="6" customFormat="1" x14ac:dyDescent="0.25">
      <c r="A554" s="32">
        <v>21</v>
      </c>
      <c r="B554" s="6" t="s">
        <v>19</v>
      </c>
      <c r="C554" s="6">
        <v>45</v>
      </c>
      <c r="D554" s="6" t="s">
        <v>1170</v>
      </c>
      <c r="E554" s="6" t="s">
        <v>1171</v>
      </c>
      <c r="F554" s="6">
        <v>4</v>
      </c>
      <c r="G554" s="6">
        <v>3</v>
      </c>
      <c r="H554" s="6" t="s">
        <v>1220</v>
      </c>
      <c r="I554" s="6" t="s">
        <v>1221</v>
      </c>
      <c r="J554" s="32">
        <v>10</v>
      </c>
      <c r="K554" s="6" t="s">
        <v>19</v>
      </c>
      <c r="L554" s="32" t="s">
        <v>1090</v>
      </c>
      <c r="M554" s="32">
        <v>342.81416159999998</v>
      </c>
      <c r="N554" s="32">
        <v>15</v>
      </c>
      <c r="O554" s="32">
        <v>2</v>
      </c>
      <c r="P554" s="32">
        <v>15</v>
      </c>
      <c r="Q554" s="43">
        <f>(M554+N554*$N$2+(O554*$O$2)+P554*$P$2)</f>
        <v>386.06763939999996</v>
      </c>
      <c r="R554" s="24">
        <v>387.85</v>
      </c>
      <c r="T554" s="15">
        <f t="shared" si="69"/>
        <v>-0.45954894933609924</v>
      </c>
      <c r="U554" s="32"/>
      <c r="V554" s="32" t="s">
        <v>25</v>
      </c>
    </row>
    <row r="555" spans="1:22" x14ac:dyDescent="0.25">
      <c r="A555" s="23">
        <v>21</v>
      </c>
      <c r="C555">
        <v>46</v>
      </c>
      <c r="D555" t="s">
        <v>1170</v>
      </c>
      <c r="E555" t="s">
        <v>1171</v>
      </c>
      <c r="F555">
        <v>4</v>
      </c>
      <c r="G555">
        <v>3</v>
      </c>
      <c r="H555" t="s">
        <v>1222</v>
      </c>
      <c r="I555" t="s">
        <v>1223</v>
      </c>
      <c r="J555" s="23">
        <v>10</v>
      </c>
      <c r="L555" s="23" t="s">
        <v>1090</v>
      </c>
      <c r="M555" s="41">
        <f t="shared" si="71"/>
        <v>342.50213759999997</v>
      </c>
      <c r="N555" s="23">
        <v>18</v>
      </c>
      <c r="O555" s="23">
        <v>2</v>
      </c>
      <c r="P555" s="23">
        <v>18</v>
      </c>
      <c r="Q555" s="41">
        <f>(M555+N555*$N$2+(O555*$O$2)+P555*$P$2)</f>
        <v>394.01059599999996</v>
      </c>
      <c r="R555" s="41">
        <v>396.6</v>
      </c>
      <c r="T555" s="10">
        <f t="shared" si="69"/>
        <v>-0.65290065557237986</v>
      </c>
      <c r="V555" s="23">
        <v>7257600</v>
      </c>
    </row>
    <row r="556" spans="1:22" x14ac:dyDescent="0.25">
      <c r="A556" s="23">
        <v>21</v>
      </c>
      <c r="C556">
        <v>47</v>
      </c>
      <c r="D556" t="s">
        <v>1170</v>
      </c>
      <c r="E556" t="s">
        <v>1171</v>
      </c>
      <c r="F556">
        <v>4</v>
      </c>
      <c r="G556">
        <v>3</v>
      </c>
      <c r="H556" t="s">
        <v>1224</v>
      </c>
      <c r="I556" t="s">
        <v>1225</v>
      </c>
      <c r="J556" s="23">
        <v>10</v>
      </c>
      <c r="L556" s="23" t="s">
        <v>1090</v>
      </c>
      <c r="M556" s="41">
        <f t="shared" si="71"/>
        <v>342.50213759999997</v>
      </c>
      <c r="N556" s="23">
        <v>23</v>
      </c>
      <c r="O556" s="23">
        <v>2</v>
      </c>
      <c r="P556" s="23">
        <v>23</v>
      </c>
      <c r="Q556" s="41">
        <f>(M556+N556*$N$2+(O556*$O$2)+P556*$P$2)</f>
        <v>407.76889699999992</v>
      </c>
      <c r="R556" s="24">
        <v>407.25</v>
      </c>
      <c r="T556" s="10">
        <f t="shared" si="69"/>
        <v>0.12741485573969907</v>
      </c>
      <c r="V556" s="23">
        <v>289440</v>
      </c>
    </row>
    <row r="557" spans="1:22" x14ac:dyDescent="0.25">
      <c r="A557" s="23">
        <v>21</v>
      </c>
      <c r="C557">
        <v>48</v>
      </c>
      <c r="D557" t="s">
        <v>1170</v>
      </c>
      <c r="E557" t="s">
        <v>1171</v>
      </c>
      <c r="F557">
        <v>4</v>
      </c>
      <c r="G557">
        <v>3</v>
      </c>
      <c r="H557" t="s">
        <v>1226</v>
      </c>
      <c r="I557" t="s">
        <v>1227</v>
      </c>
      <c r="J557" s="23">
        <v>10</v>
      </c>
      <c r="L557" s="23" t="s">
        <v>1090</v>
      </c>
      <c r="M557" s="41">
        <f t="shared" si="71"/>
        <v>342.50213759999997</v>
      </c>
      <c r="N557" s="23">
        <v>25</v>
      </c>
      <c r="O557" s="23">
        <v>2</v>
      </c>
      <c r="P557" s="23">
        <v>25</v>
      </c>
      <c r="Q557" s="41">
        <f>(M557+N557*$N$2+(O557*$O$2)+P557*$P$2)</f>
        <v>413.27221739999999</v>
      </c>
      <c r="R557" s="41">
        <v>415.49</v>
      </c>
      <c r="T557" s="10">
        <f t="shared" si="69"/>
        <v>-0.53377520517943178</v>
      </c>
      <c r="V557" s="23">
        <v>157700</v>
      </c>
    </row>
    <row r="558" spans="1:22" x14ac:dyDescent="0.25">
      <c r="A558" s="23">
        <v>21</v>
      </c>
      <c r="C558">
        <v>49</v>
      </c>
      <c r="D558" t="s">
        <v>1170</v>
      </c>
      <c r="E558" t="s">
        <v>1171</v>
      </c>
      <c r="F558">
        <v>4</v>
      </c>
      <c r="G558">
        <v>3</v>
      </c>
      <c r="H558" t="s">
        <v>1228</v>
      </c>
      <c r="I558" t="s">
        <v>1229</v>
      </c>
      <c r="J558" s="23">
        <v>10</v>
      </c>
      <c r="L558" s="23" t="s">
        <v>1090</v>
      </c>
      <c r="M558" s="41">
        <f t="shared" si="71"/>
        <v>342.50213759999997</v>
      </c>
      <c r="N558" s="23">
        <v>29</v>
      </c>
      <c r="O558" s="23">
        <v>2</v>
      </c>
      <c r="P558" s="23">
        <v>29</v>
      </c>
      <c r="Q558" s="41">
        <f>(M558+N558*$N$2+(O558*$O$2)+P558*$P$2)</f>
        <v>424.2788582</v>
      </c>
      <c r="R558" s="24">
        <v>425.61</v>
      </c>
      <c r="T558" s="10">
        <f t="shared" si="69"/>
        <v>-0.3127609313690965</v>
      </c>
      <c r="U558" s="23" t="s">
        <v>2857</v>
      </c>
      <c r="V558" s="23">
        <v>3400</v>
      </c>
    </row>
    <row r="559" spans="1:22" x14ac:dyDescent="0.25">
      <c r="A559" s="23">
        <v>21</v>
      </c>
      <c r="C559">
        <v>50</v>
      </c>
      <c r="D559" t="s">
        <v>1170</v>
      </c>
      <c r="E559" t="s">
        <v>1171</v>
      </c>
      <c r="F559">
        <v>4</v>
      </c>
      <c r="G559">
        <v>3</v>
      </c>
      <c r="H559" t="s">
        <v>1230</v>
      </c>
      <c r="I559" t="s">
        <v>1231</v>
      </c>
      <c r="J559" s="23">
        <v>10</v>
      </c>
      <c r="L559" s="23" t="s">
        <v>1090</v>
      </c>
      <c r="M559" s="41">
        <f t="shared" si="71"/>
        <v>342.50213759999997</v>
      </c>
      <c r="N559" s="23">
        <v>32</v>
      </c>
      <c r="O559" s="23">
        <v>2</v>
      </c>
      <c r="P559" s="23">
        <v>32</v>
      </c>
      <c r="Q559" s="41">
        <f>(M559+N559*$N$2+(O559*$O$2)+P559*$P$2)</f>
        <v>432.53383879999996</v>
      </c>
      <c r="R559" s="41">
        <v>431.68</v>
      </c>
      <c r="T559" s="10">
        <f t="shared" si="69"/>
        <v>0.19779438472941729</v>
      </c>
      <c r="V559" s="23">
        <v>102</v>
      </c>
    </row>
    <row r="560" spans="1:22" x14ac:dyDescent="0.25">
      <c r="A560" s="23">
        <v>21</v>
      </c>
      <c r="C560">
        <v>51</v>
      </c>
      <c r="D560" t="s">
        <v>1170</v>
      </c>
      <c r="E560" t="s">
        <v>1171</v>
      </c>
      <c r="F560">
        <v>4</v>
      </c>
      <c r="G560">
        <v>3</v>
      </c>
      <c r="H560" t="s">
        <v>1232</v>
      </c>
      <c r="I560" t="s">
        <v>1233</v>
      </c>
      <c r="J560" s="23">
        <v>10</v>
      </c>
      <c r="L560" s="23" t="s">
        <v>1090</v>
      </c>
      <c r="M560" s="41">
        <f t="shared" si="71"/>
        <v>342.50213759999997</v>
      </c>
      <c r="N560" s="23">
        <v>34</v>
      </c>
      <c r="O560" s="23">
        <v>2</v>
      </c>
      <c r="P560" s="23">
        <v>34</v>
      </c>
      <c r="Q560" s="41">
        <f>(M560+N560*$N$2+(O560*$O$2)+P560*$P$2)</f>
        <v>438.03715919999996</v>
      </c>
      <c r="R560" s="24">
        <v>438.43</v>
      </c>
      <c r="T560" s="10">
        <f t="shared" si="69"/>
        <v>-8.9601715211104285E-2</v>
      </c>
      <c r="V560" s="23">
        <v>12.4</v>
      </c>
    </row>
    <row r="561" spans="1:22" x14ac:dyDescent="0.25">
      <c r="A561" s="23">
        <v>21</v>
      </c>
      <c r="C561">
        <v>52</v>
      </c>
      <c r="D561" t="s">
        <v>1170</v>
      </c>
      <c r="E561" t="s">
        <v>1171</v>
      </c>
      <c r="F561">
        <v>4</v>
      </c>
      <c r="G561">
        <v>3</v>
      </c>
      <c r="H561" t="s">
        <v>1234</v>
      </c>
      <c r="I561" t="s">
        <v>1235</v>
      </c>
      <c r="J561" s="23">
        <v>10</v>
      </c>
      <c r="L561" s="23" t="s">
        <v>1090</v>
      </c>
      <c r="M561" s="41">
        <f t="shared" si="71"/>
        <v>342.50213759999997</v>
      </c>
      <c r="N561" s="23">
        <v>36</v>
      </c>
      <c r="O561" s="23">
        <v>2</v>
      </c>
      <c r="P561" s="23">
        <v>36</v>
      </c>
      <c r="Q561" s="41">
        <f>(M561+N561*$N$2+(O561*$O$2)+P561*$P$2)</f>
        <v>443.54047959999997</v>
      </c>
      <c r="R561" s="41">
        <v>443.72</v>
      </c>
      <c r="T561" s="10">
        <f t="shared" si="69"/>
        <v>-4.0458036599670531E-2</v>
      </c>
      <c r="V561" s="23">
        <v>8.1999999999999993</v>
      </c>
    </row>
    <row r="562" spans="1:22" x14ac:dyDescent="0.25">
      <c r="A562" s="23">
        <v>21</v>
      </c>
      <c r="C562">
        <v>53</v>
      </c>
      <c r="D562" t="s">
        <v>1170</v>
      </c>
      <c r="E562" t="s">
        <v>1171</v>
      </c>
      <c r="F562">
        <v>4</v>
      </c>
      <c r="G562">
        <v>3</v>
      </c>
      <c r="H562" t="s">
        <v>1236</v>
      </c>
      <c r="I562" t="s">
        <v>1237</v>
      </c>
      <c r="J562" s="23">
        <v>10</v>
      </c>
      <c r="L562" s="23" t="s">
        <v>1090</v>
      </c>
      <c r="M562" s="41">
        <f t="shared" si="71"/>
        <v>342.50213759999997</v>
      </c>
      <c r="N562" s="23">
        <v>38</v>
      </c>
      <c r="O562" s="23">
        <v>2</v>
      </c>
      <c r="P562" s="23">
        <v>38</v>
      </c>
      <c r="Q562" s="41">
        <f>(M562+N562*$N$2+(O562*$O$2)+P562*$P$2)</f>
        <v>449.04379999999998</v>
      </c>
      <c r="R562" s="41">
        <v>450.25</v>
      </c>
      <c r="T562" s="10">
        <f t="shared" si="69"/>
        <v>-0.26789561354803421</v>
      </c>
      <c r="V562" s="23">
        <v>0.5</v>
      </c>
    </row>
    <row r="563" spans="1:22" x14ac:dyDescent="0.25">
      <c r="A563" s="23">
        <v>21</v>
      </c>
      <c r="C563">
        <v>54</v>
      </c>
      <c r="D563" t="s">
        <v>1170</v>
      </c>
      <c r="E563" t="s">
        <v>1171</v>
      </c>
      <c r="F563">
        <v>4</v>
      </c>
      <c r="G563">
        <v>3</v>
      </c>
      <c r="H563" t="s">
        <v>1238</v>
      </c>
      <c r="I563" t="s">
        <v>1239</v>
      </c>
      <c r="J563" s="23">
        <v>10</v>
      </c>
      <c r="L563" s="23" t="s">
        <v>1090</v>
      </c>
      <c r="M563" s="41">
        <f t="shared" si="71"/>
        <v>342.50213759999997</v>
      </c>
      <c r="N563" s="23">
        <v>39</v>
      </c>
      <c r="O563" s="23">
        <v>2</v>
      </c>
      <c r="P563" s="23">
        <v>39</v>
      </c>
      <c r="Q563" s="41">
        <f>(M563+N563*$N$2+(O563*$O$2)+P563*$P$2)</f>
        <v>451.79546019999998</v>
      </c>
      <c r="R563" s="24">
        <v>453.887</v>
      </c>
      <c r="S563" s="16">
        <v>0.46500000000000002</v>
      </c>
      <c r="T563" s="10">
        <f t="shared" si="69"/>
        <v>-0.46080627997717954</v>
      </c>
      <c r="V563" s="23">
        <v>0.2</v>
      </c>
    </row>
    <row r="564" spans="1:22" x14ac:dyDescent="0.25">
      <c r="A564" s="23">
        <v>21</v>
      </c>
      <c r="C564">
        <v>55</v>
      </c>
      <c r="D564" t="s">
        <v>1170</v>
      </c>
      <c r="E564" t="s">
        <v>1171</v>
      </c>
      <c r="F564">
        <v>4</v>
      </c>
      <c r="G564">
        <v>3</v>
      </c>
      <c r="H564" t="s">
        <v>1240</v>
      </c>
      <c r="I564" t="s">
        <v>1241</v>
      </c>
      <c r="J564" s="23">
        <v>10</v>
      </c>
      <c r="L564" s="23" t="s">
        <v>1090</v>
      </c>
      <c r="M564" s="41">
        <f t="shared" si="71"/>
        <v>342.50213759999997</v>
      </c>
      <c r="N564" s="23">
        <v>41</v>
      </c>
      <c r="O564" s="23">
        <v>2</v>
      </c>
      <c r="P564" s="23">
        <v>41</v>
      </c>
      <c r="Q564" s="41">
        <f>(M564+N564*$N$2+(O564*$O$2)+P564*$P$2)</f>
        <v>457.29878059999993</v>
      </c>
      <c r="R564" s="41">
        <v>457.65</v>
      </c>
      <c r="T564" s="10">
        <f t="shared" si="69"/>
        <v>-7.6744105757685505E-2</v>
      </c>
      <c r="V564" s="23">
        <v>0.1</v>
      </c>
    </row>
    <row r="565" spans="1:22" s="18" customFormat="1" x14ac:dyDescent="0.25">
      <c r="A565" s="36">
        <v>21</v>
      </c>
      <c r="C565" s="18">
        <v>56</v>
      </c>
      <c r="D565" s="18" t="s">
        <v>1170</v>
      </c>
      <c r="E565" s="18" t="s">
        <v>1171</v>
      </c>
      <c r="F565" s="18">
        <v>4</v>
      </c>
      <c r="G565" s="18">
        <v>3</v>
      </c>
      <c r="H565" s="18" t="s">
        <v>1242</v>
      </c>
      <c r="I565" s="18" t="s">
        <v>1243</v>
      </c>
      <c r="J565" s="36">
        <v>10</v>
      </c>
      <c r="L565" s="36" t="s">
        <v>1090</v>
      </c>
      <c r="M565" s="44">
        <f t="shared" si="71"/>
        <v>342.50213759999997</v>
      </c>
      <c r="N565" s="36">
        <v>42</v>
      </c>
      <c r="O565" s="36">
        <v>2</v>
      </c>
      <c r="P565" s="36">
        <v>42</v>
      </c>
      <c r="Q565" s="44">
        <f>(M565+N565*$N$2+(O565*$O$2)+P565*$P$2)</f>
        <v>460.05044079999999</v>
      </c>
      <c r="R565" s="44">
        <v>461.03199999999998</v>
      </c>
      <c r="T565" s="20">
        <f t="shared" si="69"/>
        <v>-0.21290478752017053</v>
      </c>
      <c r="U565" s="36"/>
      <c r="V565" s="36">
        <v>0.05</v>
      </c>
    </row>
    <row r="566" spans="1:22" x14ac:dyDescent="0.25">
      <c r="A566" s="23">
        <v>21</v>
      </c>
      <c r="C566">
        <v>57</v>
      </c>
      <c r="D566" t="s">
        <v>1170</v>
      </c>
      <c r="E566" t="s">
        <v>1171</v>
      </c>
      <c r="F566">
        <v>4</v>
      </c>
      <c r="G566">
        <v>4</v>
      </c>
      <c r="H566" t="s">
        <v>1244</v>
      </c>
      <c r="I566" t="s">
        <v>1245</v>
      </c>
      <c r="J566" s="23">
        <v>10</v>
      </c>
      <c r="L566" s="23" t="s">
        <v>1090</v>
      </c>
      <c r="M566" s="41">
        <f t="shared" si="71"/>
        <v>342.50213759999997</v>
      </c>
      <c r="N566" s="23">
        <v>43</v>
      </c>
      <c r="O566" s="23">
        <v>2</v>
      </c>
      <c r="P566" s="23">
        <v>43</v>
      </c>
      <c r="Q566" s="41">
        <f>(M566+N566*$N$2+(O566*$O$2)+P566*$P$2)</f>
        <v>462.80210099999999</v>
      </c>
      <c r="R566" s="24">
        <v>465.02300000000002</v>
      </c>
      <c r="T566" s="10">
        <f t="shared" si="69"/>
        <v>-0.47758906548709013</v>
      </c>
      <c r="V566" s="23">
        <v>0.03</v>
      </c>
    </row>
    <row r="567" spans="1:22" x14ac:dyDescent="0.25">
      <c r="A567" s="23">
        <v>21</v>
      </c>
      <c r="C567">
        <v>58</v>
      </c>
      <c r="D567" t="s">
        <v>1170</v>
      </c>
      <c r="E567" t="s">
        <v>1171</v>
      </c>
      <c r="F567">
        <v>4</v>
      </c>
      <c r="G567">
        <v>4</v>
      </c>
      <c r="H567" t="s">
        <v>1246</v>
      </c>
      <c r="I567" t="s">
        <v>1247</v>
      </c>
      <c r="J567" s="23">
        <v>10</v>
      </c>
      <c r="L567" s="23" t="s">
        <v>1090</v>
      </c>
      <c r="M567" s="41">
        <f t="shared" si="71"/>
        <v>342.50213759999997</v>
      </c>
      <c r="N567" s="23">
        <v>44</v>
      </c>
      <c r="O567" s="23">
        <v>2</v>
      </c>
      <c r="P567" s="23">
        <v>44</v>
      </c>
      <c r="Q567" s="41">
        <f>(M567+N567*$N$2+(O567*$O$2)+P567*$P$2)</f>
        <v>465.55376119999994</v>
      </c>
      <c r="R567" s="24">
        <v>466.58</v>
      </c>
      <c r="T567" s="10">
        <f t="shared" si="69"/>
        <v>-0.21994916198723566</v>
      </c>
      <c r="V567" s="23">
        <v>0.02</v>
      </c>
    </row>
    <row r="568" spans="1:22" x14ac:dyDescent="0.25">
      <c r="A568" s="23">
        <v>21</v>
      </c>
      <c r="C568">
        <v>59</v>
      </c>
      <c r="D568" t="s">
        <v>1170</v>
      </c>
      <c r="E568" t="s">
        <v>1171</v>
      </c>
      <c r="F568">
        <v>4</v>
      </c>
      <c r="G568">
        <v>4</v>
      </c>
      <c r="H568" t="s">
        <v>1248</v>
      </c>
      <c r="I568" t="s">
        <v>1249</v>
      </c>
      <c r="J568" s="23">
        <v>10</v>
      </c>
      <c r="L568" s="23" t="s">
        <v>1090</v>
      </c>
      <c r="M568" s="41">
        <f t="shared" si="71"/>
        <v>342.50213759999997</v>
      </c>
      <c r="N568" s="23">
        <v>45</v>
      </c>
      <c r="O568" s="23">
        <v>2</v>
      </c>
      <c r="P568" s="23">
        <v>45</v>
      </c>
      <c r="Q568" s="41">
        <f>(M568+N568*$N$2+(O568*$O$2)+P568*$P$2)</f>
        <v>468.30542139999994</v>
      </c>
      <c r="R568" s="24">
        <v>470.61</v>
      </c>
      <c r="S568" s="24">
        <v>0.9</v>
      </c>
      <c r="T568" s="10">
        <f t="shared" si="69"/>
        <v>-0.48970030386096136</v>
      </c>
      <c r="V568" s="23">
        <v>0.01</v>
      </c>
    </row>
    <row r="569" spans="1:22" x14ac:dyDescent="0.25">
      <c r="A569" s="23">
        <v>21</v>
      </c>
      <c r="C569">
        <v>60</v>
      </c>
      <c r="D569" t="s">
        <v>1170</v>
      </c>
      <c r="E569" t="s">
        <v>1171</v>
      </c>
      <c r="F569">
        <v>4</v>
      </c>
      <c r="G569">
        <v>4</v>
      </c>
      <c r="H569" t="s">
        <v>1250</v>
      </c>
      <c r="I569" t="s">
        <v>2851</v>
      </c>
      <c r="J569" s="23">
        <v>10</v>
      </c>
      <c r="L569" s="23" t="s">
        <v>1090</v>
      </c>
      <c r="M569" s="41">
        <f t="shared" si="71"/>
        <v>342.50213759999997</v>
      </c>
      <c r="N569" s="23">
        <v>46</v>
      </c>
      <c r="O569" s="23">
        <v>2</v>
      </c>
      <c r="P569" s="23">
        <v>46</v>
      </c>
      <c r="Q569" s="41">
        <f>(M569+N569*$N$2+(O569*$O$2)+P569*$P$2)</f>
        <v>471.0570816</v>
      </c>
      <c r="R569" s="24">
        <v>472.39</v>
      </c>
      <c r="T569" s="10">
        <f t="shared" si="69"/>
        <v>-0.28216482143990829</v>
      </c>
    </row>
    <row r="570" spans="1:22" x14ac:dyDescent="0.25">
      <c r="A570" s="23">
        <v>21</v>
      </c>
      <c r="C570">
        <v>61</v>
      </c>
      <c r="D570" t="s">
        <v>1170</v>
      </c>
      <c r="E570" t="s">
        <v>1171</v>
      </c>
      <c r="F570">
        <v>4</v>
      </c>
      <c r="G570">
        <v>4</v>
      </c>
      <c r="H570" t="s">
        <v>1251</v>
      </c>
      <c r="I570" t="s">
        <v>2852</v>
      </c>
      <c r="J570" s="23">
        <v>10</v>
      </c>
      <c r="K570" s="1" t="s">
        <v>98</v>
      </c>
      <c r="L570" s="23" t="s">
        <v>1090</v>
      </c>
      <c r="M570" s="41">
        <f t="shared" si="71"/>
        <v>342.50213759999997</v>
      </c>
      <c r="N570" s="23">
        <v>47</v>
      </c>
      <c r="O570" s="23">
        <v>2</v>
      </c>
      <c r="P570" s="23">
        <v>47</v>
      </c>
      <c r="Q570" s="41">
        <f>(M570+N570*$N$2+(O570*$O$2)+P570*$P$2)</f>
        <v>473.80874179999995</v>
      </c>
      <c r="R570" s="24">
        <v>475.41</v>
      </c>
      <c r="T570" s="10">
        <f t="shared" si="69"/>
        <v>-0.33681626385647645</v>
      </c>
    </row>
    <row r="571" spans="1:22" x14ac:dyDescent="0.25">
      <c r="A571" s="23">
        <v>21</v>
      </c>
      <c r="C571">
        <v>62</v>
      </c>
      <c r="D571" t="s">
        <v>1170</v>
      </c>
      <c r="E571" t="s">
        <v>1171</v>
      </c>
      <c r="F571">
        <v>4</v>
      </c>
      <c r="G571">
        <v>4</v>
      </c>
      <c r="H571" t="s">
        <v>1252</v>
      </c>
      <c r="I571" t="s">
        <v>2853</v>
      </c>
      <c r="J571" s="23">
        <v>10</v>
      </c>
      <c r="L571" s="23" t="s">
        <v>1090</v>
      </c>
      <c r="M571" s="41">
        <f t="shared" si="71"/>
        <v>342.50213759999997</v>
      </c>
      <c r="N571" s="23">
        <v>47</v>
      </c>
      <c r="O571" s="23">
        <v>2</v>
      </c>
      <c r="P571" s="23">
        <v>48</v>
      </c>
      <c r="Q571" s="41">
        <f>(M571+N571*$N$2+(O571*$O$2)+P571*$P$2)</f>
        <v>474.48233759999994</v>
      </c>
      <c r="R571" s="24">
        <v>475.42</v>
      </c>
      <c r="T571" s="10">
        <f t="shared" si="69"/>
        <v>-0.19722821925877726</v>
      </c>
    </row>
    <row r="572" spans="1:22" x14ac:dyDescent="0.25">
      <c r="A572" s="23">
        <v>21</v>
      </c>
      <c r="C572">
        <v>63</v>
      </c>
      <c r="D572" t="s">
        <v>1170</v>
      </c>
      <c r="E572" t="s">
        <v>1171</v>
      </c>
      <c r="F572">
        <v>4</v>
      </c>
      <c r="G572">
        <v>4</v>
      </c>
      <c r="H572" t="s">
        <v>1253</v>
      </c>
      <c r="I572" t="s">
        <v>2854</v>
      </c>
      <c r="J572" s="23">
        <v>10</v>
      </c>
      <c r="L572" s="23" t="s">
        <v>1090</v>
      </c>
      <c r="M572" s="41">
        <f t="shared" si="71"/>
        <v>342.50213759999997</v>
      </c>
      <c r="N572" s="23">
        <v>47</v>
      </c>
      <c r="O572" s="23">
        <v>2</v>
      </c>
      <c r="P572" s="23">
        <v>49</v>
      </c>
      <c r="Q572" s="41">
        <f>(M572+N572*$N$2+(O572*$O$2)+P572*$P$2)</f>
        <v>475.15593339999992</v>
      </c>
      <c r="R572" s="24">
        <v>478.99</v>
      </c>
      <c r="T572" s="10">
        <f t="shared" si="69"/>
        <v>-0.80044815131841696</v>
      </c>
    </row>
    <row r="573" spans="1:22" x14ac:dyDescent="0.25">
      <c r="A573" s="23">
        <v>21</v>
      </c>
      <c r="C573">
        <v>64</v>
      </c>
      <c r="D573" t="s">
        <v>1170</v>
      </c>
      <c r="E573" t="s">
        <v>1171</v>
      </c>
      <c r="F573">
        <v>4</v>
      </c>
      <c r="G573">
        <v>4</v>
      </c>
      <c r="H573" t="s">
        <v>1254</v>
      </c>
      <c r="I573" t="s">
        <v>2855</v>
      </c>
      <c r="J573" s="23">
        <v>10</v>
      </c>
      <c r="L573" s="23" t="s">
        <v>1090</v>
      </c>
      <c r="M573" s="41">
        <f t="shared" si="71"/>
        <v>342.50213759999997</v>
      </c>
      <c r="N573" s="23">
        <v>47</v>
      </c>
      <c r="O573" s="23">
        <v>2</v>
      </c>
      <c r="P573" s="23">
        <v>50</v>
      </c>
      <c r="Q573" s="41">
        <f>(M573+N573*$N$2+(O573*$O$2)+P573*$P$2)</f>
        <v>475.82952919999991</v>
      </c>
      <c r="R573" s="59"/>
      <c r="T573" s="10"/>
    </row>
    <row r="574" spans="1:22" x14ac:dyDescent="0.25">
      <c r="A574" s="23">
        <v>21</v>
      </c>
      <c r="C574">
        <v>65</v>
      </c>
      <c r="D574" t="s">
        <v>1170</v>
      </c>
      <c r="E574" t="s">
        <v>1171</v>
      </c>
      <c r="F574">
        <v>4</v>
      </c>
      <c r="G574">
        <v>4</v>
      </c>
      <c r="H574" t="s">
        <v>1255</v>
      </c>
      <c r="I574" t="s">
        <v>2856</v>
      </c>
      <c r="J574" s="23">
        <v>10</v>
      </c>
    </row>
    <row r="575" spans="1:22" x14ac:dyDescent="0.25">
      <c r="A575" s="23">
        <v>22</v>
      </c>
      <c r="C575">
        <v>22</v>
      </c>
      <c r="D575" t="s">
        <v>1256</v>
      </c>
      <c r="E575" t="s">
        <v>1257</v>
      </c>
      <c r="F575">
        <v>4</v>
      </c>
      <c r="G575">
        <v>2</v>
      </c>
      <c r="H575" t="s">
        <v>1258</v>
      </c>
      <c r="I575" t="s">
        <v>1259</v>
      </c>
      <c r="J575" s="23">
        <v>0</v>
      </c>
      <c r="K575" t="s">
        <v>58</v>
      </c>
      <c r="L575" s="23" t="s">
        <v>21</v>
      </c>
    </row>
    <row r="576" spans="1:22" x14ac:dyDescent="0.25">
      <c r="A576" s="23">
        <v>22</v>
      </c>
      <c r="C576">
        <v>23</v>
      </c>
      <c r="D576" t="s">
        <v>1256</v>
      </c>
      <c r="E576" t="s">
        <v>1257</v>
      </c>
      <c r="F576">
        <v>4</v>
      </c>
      <c r="G576">
        <v>2</v>
      </c>
      <c r="H576" t="s">
        <v>1260</v>
      </c>
      <c r="I576" t="s">
        <v>1261</v>
      </c>
      <c r="J576" s="23">
        <v>0</v>
      </c>
      <c r="K576" t="s">
        <v>58</v>
      </c>
      <c r="L576" s="23" t="s">
        <v>34</v>
      </c>
    </row>
    <row r="577" spans="1:22" x14ac:dyDescent="0.25">
      <c r="A577" s="23">
        <v>22</v>
      </c>
      <c r="C577">
        <v>24</v>
      </c>
      <c r="D577" t="s">
        <v>1256</v>
      </c>
      <c r="E577" t="s">
        <v>1257</v>
      </c>
      <c r="F577">
        <v>4</v>
      </c>
      <c r="G577">
        <v>2</v>
      </c>
      <c r="H577" t="s">
        <v>1262</v>
      </c>
      <c r="I577" t="s">
        <v>1263</v>
      </c>
      <c r="J577" s="23">
        <v>1</v>
      </c>
      <c r="K577" t="s">
        <v>58</v>
      </c>
      <c r="L577" s="23" t="s">
        <v>65</v>
      </c>
    </row>
    <row r="578" spans="1:22" x14ac:dyDescent="0.25">
      <c r="A578" s="23">
        <v>22</v>
      </c>
      <c r="C578">
        <v>25</v>
      </c>
      <c r="D578" t="s">
        <v>1256</v>
      </c>
      <c r="E578" t="s">
        <v>1257</v>
      </c>
      <c r="F578">
        <v>4</v>
      </c>
      <c r="G578">
        <v>2</v>
      </c>
      <c r="H578" t="s">
        <v>1264</v>
      </c>
      <c r="I578" t="s">
        <v>1265</v>
      </c>
      <c r="J578" s="23">
        <v>1</v>
      </c>
      <c r="K578" t="s">
        <v>58</v>
      </c>
    </row>
    <row r="579" spans="1:22" x14ac:dyDescent="0.25">
      <c r="A579" s="23">
        <v>22</v>
      </c>
      <c r="C579">
        <v>26</v>
      </c>
      <c r="D579" t="s">
        <v>1256</v>
      </c>
      <c r="E579" t="s">
        <v>1257</v>
      </c>
      <c r="F579">
        <v>4</v>
      </c>
      <c r="G579">
        <v>2</v>
      </c>
      <c r="H579" t="s">
        <v>1266</v>
      </c>
      <c r="I579" t="s">
        <v>1267</v>
      </c>
      <c r="J579" s="23">
        <v>2</v>
      </c>
      <c r="K579" t="s">
        <v>58</v>
      </c>
    </row>
    <row r="580" spans="1:22" x14ac:dyDescent="0.25">
      <c r="A580" s="23">
        <v>22</v>
      </c>
      <c r="C580">
        <v>27</v>
      </c>
      <c r="D580" t="s">
        <v>1256</v>
      </c>
      <c r="E580" t="s">
        <v>1257</v>
      </c>
      <c r="F580">
        <v>4</v>
      </c>
      <c r="G580">
        <v>2</v>
      </c>
      <c r="H580" t="s">
        <v>1268</v>
      </c>
      <c r="I580" t="s">
        <v>1269</v>
      </c>
      <c r="J580" s="23">
        <v>2</v>
      </c>
      <c r="K580" t="s">
        <v>58</v>
      </c>
    </row>
    <row r="581" spans="1:22" x14ac:dyDescent="0.25">
      <c r="A581" s="23">
        <v>22</v>
      </c>
      <c r="C581">
        <v>28</v>
      </c>
      <c r="D581" t="s">
        <v>1256</v>
      </c>
      <c r="E581" t="s">
        <v>1257</v>
      </c>
      <c r="F581">
        <v>4</v>
      </c>
      <c r="G581">
        <v>2</v>
      </c>
      <c r="H581" t="s">
        <v>1270</v>
      </c>
      <c r="I581" t="s">
        <v>1271</v>
      </c>
      <c r="J581" s="23">
        <v>3</v>
      </c>
      <c r="K581" t="s">
        <v>58</v>
      </c>
    </row>
    <row r="582" spans="1:22" x14ac:dyDescent="0.25">
      <c r="A582" s="23">
        <v>22</v>
      </c>
      <c r="C582">
        <v>29</v>
      </c>
      <c r="D582" t="s">
        <v>1256</v>
      </c>
      <c r="E582" t="s">
        <v>1257</v>
      </c>
      <c r="F582">
        <v>4</v>
      </c>
      <c r="G582">
        <v>2</v>
      </c>
      <c r="H582" t="s">
        <v>1272</v>
      </c>
      <c r="I582" t="s">
        <v>1273</v>
      </c>
      <c r="J582" s="23">
        <v>3</v>
      </c>
      <c r="K582" t="s">
        <v>58</v>
      </c>
    </row>
    <row r="583" spans="1:22" x14ac:dyDescent="0.25">
      <c r="A583" s="23">
        <v>22</v>
      </c>
      <c r="C583">
        <v>30</v>
      </c>
      <c r="D583" t="s">
        <v>1256</v>
      </c>
      <c r="E583" t="s">
        <v>1257</v>
      </c>
      <c r="F583">
        <v>4</v>
      </c>
      <c r="G583">
        <v>3</v>
      </c>
      <c r="H583" t="s">
        <v>1274</v>
      </c>
      <c r="I583" t="s">
        <v>1275</v>
      </c>
      <c r="J583" s="23">
        <v>4</v>
      </c>
      <c r="K583" t="s">
        <v>58</v>
      </c>
    </row>
    <row r="584" spans="1:22" x14ac:dyDescent="0.25">
      <c r="A584" s="23">
        <v>22</v>
      </c>
      <c r="C584">
        <v>31</v>
      </c>
      <c r="D584" t="s">
        <v>1256</v>
      </c>
      <c r="E584" t="s">
        <v>1257</v>
      </c>
      <c r="F584">
        <v>4</v>
      </c>
      <c r="G584">
        <v>3</v>
      </c>
      <c r="H584" t="s">
        <v>1276</v>
      </c>
      <c r="I584" t="s">
        <v>1277</v>
      </c>
      <c r="J584" s="23">
        <v>4</v>
      </c>
      <c r="K584" t="s">
        <v>58</v>
      </c>
    </row>
    <row r="585" spans="1:22" x14ac:dyDescent="0.25">
      <c r="A585" s="23">
        <v>22</v>
      </c>
      <c r="C585">
        <v>32</v>
      </c>
      <c r="D585" t="s">
        <v>1256</v>
      </c>
      <c r="E585" t="s">
        <v>1257</v>
      </c>
      <c r="F585">
        <v>4</v>
      </c>
      <c r="G585">
        <v>3</v>
      </c>
      <c r="H585" t="s">
        <v>1278</v>
      </c>
      <c r="I585" t="s">
        <v>1279</v>
      </c>
      <c r="J585" s="23">
        <v>5</v>
      </c>
      <c r="K585" t="s">
        <v>58</v>
      </c>
    </row>
    <row r="586" spans="1:22" x14ac:dyDescent="0.25">
      <c r="A586" s="23">
        <v>22</v>
      </c>
      <c r="C586">
        <v>33</v>
      </c>
      <c r="D586" t="s">
        <v>1256</v>
      </c>
      <c r="E586" t="s">
        <v>1257</v>
      </c>
      <c r="F586">
        <v>4</v>
      </c>
      <c r="G586">
        <v>3</v>
      </c>
      <c r="H586" t="s">
        <v>1280</v>
      </c>
      <c r="I586" t="s">
        <v>1281</v>
      </c>
      <c r="J586" s="23">
        <v>5</v>
      </c>
      <c r="K586" t="s">
        <v>58</v>
      </c>
    </row>
    <row r="587" spans="1:22" x14ac:dyDescent="0.25">
      <c r="A587" s="23">
        <v>22</v>
      </c>
      <c r="C587">
        <v>34</v>
      </c>
      <c r="D587" t="s">
        <v>1256</v>
      </c>
      <c r="E587" t="s">
        <v>1257</v>
      </c>
      <c r="F587">
        <v>4</v>
      </c>
      <c r="G587">
        <v>3</v>
      </c>
      <c r="H587" t="s">
        <v>1282</v>
      </c>
      <c r="I587" t="s">
        <v>1283</v>
      </c>
      <c r="J587" s="23">
        <v>6</v>
      </c>
      <c r="K587" t="s">
        <v>58</v>
      </c>
    </row>
    <row r="588" spans="1:22" x14ac:dyDescent="0.25">
      <c r="A588" s="23">
        <v>22</v>
      </c>
      <c r="C588">
        <v>35</v>
      </c>
      <c r="D588" t="s">
        <v>1256</v>
      </c>
      <c r="E588" t="s">
        <v>1257</v>
      </c>
      <c r="F588">
        <v>4</v>
      </c>
      <c r="G588">
        <v>3</v>
      </c>
      <c r="H588" t="s">
        <v>1284</v>
      </c>
      <c r="I588" t="s">
        <v>1285</v>
      </c>
      <c r="J588" s="23">
        <v>6</v>
      </c>
      <c r="K588" t="s">
        <v>58</v>
      </c>
    </row>
    <row r="589" spans="1:22" x14ac:dyDescent="0.25">
      <c r="A589" s="23">
        <v>22</v>
      </c>
      <c r="C589">
        <v>36</v>
      </c>
      <c r="D589" t="s">
        <v>1256</v>
      </c>
      <c r="E589" t="s">
        <v>1257</v>
      </c>
      <c r="F589">
        <v>4</v>
      </c>
      <c r="G589">
        <v>3</v>
      </c>
      <c r="H589" t="s">
        <v>1286</v>
      </c>
      <c r="I589" t="s">
        <v>1287</v>
      </c>
      <c r="J589" s="23">
        <v>7</v>
      </c>
      <c r="K589" t="s">
        <v>58</v>
      </c>
      <c r="V589" s="23">
        <v>1E-4</v>
      </c>
    </row>
    <row r="590" spans="1:22" x14ac:dyDescent="0.25">
      <c r="A590" s="23">
        <v>22</v>
      </c>
      <c r="C590">
        <v>37</v>
      </c>
      <c r="D590" t="s">
        <v>1256</v>
      </c>
      <c r="E590" t="s">
        <v>1257</v>
      </c>
      <c r="F590">
        <v>4</v>
      </c>
      <c r="G590">
        <v>3</v>
      </c>
      <c r="H590" t="s">
        <v>1288</v>
      </c>
      <c r="I590" t="s">
        <v>1289</v>
      </c>
      <c r="J590" s="23">
        <v>7</v>
      </c>
      <c r="K590" t="s">
        <v>58</v>
      </c>
      <c r="V590" s="23">
        <v>5.0000000000000001E-4</v>
      </c>
    </row>
    <row r="591" spans="1:22" x14ac:dyDescent="0.25">
      <c r="A591" s="23">
        <v>22</v>
      </c>
      <c r="C591">
        <v>38</v>
      </c>
      <c r="D591" t="s">
        <v>1256</v>
      </c>
      <c r="E591" t="s">
        <v>1257</v>
      </c>
      <c r="F591">
        <v>4</v>
      </c>
      <c r="G591">
        <v>3</v>
      </c>
      <c r="H591" t="s">
        <v>1290</v>
      </c>
      <c r="I591" t="s">
        <v>1291</v>
      </c>
      <c r="J591" s="23">
        <v>8</v>
      </c>
      <c r="K591" s="1" t="s">
        <v>2842</v>
      </c>
      <c r="L591" s="41" t="s">
        <v>766</v>
      </c>
      <c r="M591" s="41">
        <f>$Q$348</f>
        <v>271.68254780000001</v>
      </c>
      <c r="N591" s="23">
        <v>1</v>
      </c>
      <c r="O591" s="23">
        <v>4</v>
      </c>
      <c r="P591" s="23">
        <v>1</v>
      </c>
      <c r="Q591" s="41">
        <f>(M591+N591*$N$2+(O591*$O$2)+P591*$P$2)</f>
        <v>278.39135759999999</v>
      </c>
      <c r="R591" s="16">
        <v>278.12</v>
      </c>
      <c r="T591" s="10">
        <f t="shared" ref="T591:T616" si="72">(Q591-R591)/R591*100</f>
        <v>9.7568531569102376E-2</v>
      </c>
      <c r="V591" s="23">
        <v>1E-3</v>
      </c>
    </row>
    <row r="592" spans="1:22" x14ac:dyDescent="0.25">
      <c r="A592" s="23">
        <v>22</v>
      </c>
      <c r="C592">
        <v>39</v>
      </c>
      <c r="D592" t="s">
        <v>1256</v>
      </c>
      <c r="E592" t="s">
        <v>1257</v>
      </c>
      <c r="F592">
        <v>4</v>
      </c>
      <c r="G592">
        <v>3</v>
      </c>
      <c r="H592" t="s">
        <v>1292</v>
      </c>
      <c r="I592" t="s">
        <v>1293</v>
      </c>
      <c r="J592" s="23">
        <v>8</v>
      </c>
      <c r="K592" s="1" t="s">
        <v>2842</v>
      </c>
      <c r="L592" s="41" t="s">
        <v>766</v>
      </c>
      <c r="M592" s="41">
        <f>$Q$348</f>
        <v>271.68254780000001</v>
      </c>
      <c r="N592" s="23">
        <v>6</v>
      </c>
      <c r="O592" s="23">
        <v>8</v>
      </c>
      <c r="P592" s="23">
        <v>6</v>
      </c>
      <c r="Q592" s="41">
        <f>(M592+N592*$N$2+(O592*$O$2)+P592*$P$2)</f>
        <v>296.10680819999999</v>
      </c>
      <c r="R592" s="16">
        <v>295.07299999999998</v>
      </c>
      <c r="T592" s="10">
        <f t="shared" si="72"/>
        <v>0.35035675917485165</v>
      </c>
      <c r="V592" s="23">
        <v>2E-3</v>
      </c>
    </row>
    <row r="593" spans="1:22" x14ac:dyDescent="0.25">
      <c r="A593" s="23">
        <v>22</v>
      </c>
      <c r="C593">
        <v>40</v>
      </c>
      <c r="D593" t="s">
        <v>1256</v>
      </c>
      <c r="E593" t="s">
        <v>1257</v>
      </c>
      <c r="F593">
        <v>4</v>
      </c>
      <c r="G593">
        <v>3</v>
      </c>
      <c r="H593" t="s">
        <v>1294</v>
      </c>
      <c r="I593" t="s">
        <v>1295</v>
      </c>
      <c r="J593" s="23">
        <v>9</v>
      </c>
      <c r="L593" s="23" t="s">
        <v>924</v>
      </c>
      <c r="M593" s="23">
        <f t="shared" ref="M593:M594" si="73">$Q$425</f>
        <v>307.03636640000002</v>
      </c>
      <c r="N593" s="23">
        <v>0</v>
      </c>
      <c r="O593" s="23">
        <v>8</v>
      </c>
      <c r="P593" s="23">
        <v>0</v>
      </c>
      <c r="Q593" s="41">
        <f>(M593+N593*$N$2+(O593*$O$2)+P593*$P$2)</f>
        <v>314.95066560000004</v>
      </c>
      <c r="R593" s="23">
        <v>314.63499999999999</v>
      </c>
      <c r="T593" s="10">
        <f t="shared" si="72"/>
        <v>0.10032755415006127</v>
      </c>
      <c r="V593" s="23">
        <v>3.0000000000000001E-3</v>
      </c>
    </row>
    <row r="594" spans="1:22" x14ac:dyDescent="0.25">
      <c r="A594" s="23">
        <v>22</v>
      </c>
      <c r="C594">
        <v>41</v>
      </c>
      <c r="D594" t="s">
        <v>1256</v>
      </c>
      <c r="E594" t="s">
        <v>1257</v>
      </c>
      <c r="F594">
        <v>4</v>
      </c>
      <c r="G594">
        <v>3</v>
      </c>
      <c r="H594" t="s">
        <v>1296</v>
      </c>
      <c r="I594" t="s">
        <v>1297</v>
      </c>
      <c r="J594" s="23">
        <v>9</v>
      </c>
      <c r="L594" s="23" t="s">
        <v>924</v>
      </c>
      <c r="M594" s="23">
        <f t="shared" si="73"/>
        <v>307.03636640000002</v>
      </c>
      <c r="N594" s="23">
        <v>6</v>
      </c>
      <c r="O594" s="23">
        <v>8</v>
      </c>
      <c r="P594" s="23">
        <v>6</v>
      </c>
      <c r="Q594" s="41">
        <f>(M594+N594*$N$2+(O594*$O$2)+P594*$P$2)</f>
        <v>331.4606268</v>
      </c>
      <c r="R594" s="16">
        <v>329.41</v>
      </c>
      <c r="T594" s="10">
        <f t="shared" si="72"/>
        <v>0.62251504204486041</v>
      </c>
      <c r="V594" s="23">
        <v>0.08</v>
      </c>
    </row>
    <row r="595" spans="1:22" s="3" customFormat="1" x14ac:dyDescent="0.25">
      <c r="A595" s="37">
        <v>22</v>
      </c>
      <c r="C595" s="3">
        <v>42</v>
      </c>
      <c r="D595" s="3" t="s">
        <v>1256</v>
      </c>
      <c r="E595" s="3" t="s">
        <v>1257</v>
      </c>
      <c r="F595" s="3">
        <v>4</v>
      </c>
      <c r="G595" s="3">
        <v>3</v>
      </c>
      <c r="H595" s="3" t="s">
        <v>1298</v>
      </c>
      <c r="I595" s="3" t="s">
        <v>1299</v>
      </c>
      <c r="J595" s="37">
        <v>10</v>
      </c>
      <c r="L595" s="37" t="s">
        <v>1090</v>
      </c>
      <c r="M595" s="45">
        <f>$Q$508</f>
        <v>342.50213759999997</v>
      </c>
      <c r="N595" s="37">
        <v>0</v>
      </c>
      <c r="O595" s="37">
        <v>4</v>
      </c>
      <c r="P595" s="37">
        <v>0</v>
      </c>
      <c r="Q595" s="45">
        <f>(M595+N595*$N$2+(O595*$O$2)+P595*$P$2)</f>
        <v>346.45928719999995</v>
      </c>
      <c r="R595" s="37">
        <v>346.88799999999998</v>
      </c>
      <c r="T595" s="14">
        <f t="shared" si="72"/>
        <v>-0.12358824750352505</v>
      </c>
      <c r="U595" s="37"/>
      <c r="V595" s="37">
        <v>0.19900000000000001</v>
      </c>
    </row>
    <row r="596" spans="1:22" x14ac:dyDescent="0.25">
      <c r="A596" s="23">
        <v>22</v>
      </c>
      <c r="C596">
        <v>43</v>
      </c>
      <c r="D596" t="s">
        <v>1256</v>
      </c>
      <c r="E596" t="s">
        <v>1257</v>
      </c>
      <c r="F596">
        <v>4</v>
      </c>
      <c r="G596">
        <v>3</v>
      </c>
      <c r="H596" t="s">
        <v>1300</v>
      </c>
      <c r="I596" t="s">
        <v>1301</v>
      </c>
      <c r="J596" s="23">
        <v>10</v>
      </c>
      <c r="L596" s="23" t="s">
        <v>1090</v>
      </c>
      <c r="M596" s="41">
        <f t="shared" ref="M596" si="74">$Q$508</f>
        <v>342.50213759999997</v>
      </c>
      <c r="N596" s="23">
        <v>4</v>
      </c>
      <c r="O596" s="23">
        <v>4</v>
      </c>
      <c r="P596" s="23">
        <v>4</v>
      </c>
      <c r="Q596" s="41">
        <f>(M596+N596*$N$2+(O596*$O$2)+P596*$P$2)</f>
        <v>357.46592799999996</v>
      </c>
      <c r="R596" s="23">
        <v>359.17099999999999</v>
      </c>
      <c r="T596" s="10">
        <f t="shared" si="72"/>
        <v>-0.47472429566975888</v>
      </c>
      <c r="V596" s="23">
        <v>0.50900000000000001</v>
      </c>
    </row>
    <row r="597" spans="1:22" s="17" customFormat="1" x14ac:dyDescent="0.25">
      <c r="A597" s="39">
        <v>22</v>
      </c>
      <c r="C597" s="17">
        <v>44</v>
      </c>
      <c r="D597" s="17" t="s">
        <v>1256</v>
      </c>
      <c r="E597" s="17" t="s">
        <v>1257</v>
      </c>
      <c r="F597" s="17">
        <v>4</v>
      </c>
      <c r="G597" s="17">
        <v>3</v>
      </c>
      <c r="H597" s="17" t="s">
        <v>1302</v>
      </c>
      <c r="I597" s="17" t="s">
        <v>1303</v>
      </c>
      <c r="J597" s="39">
        <v>11</v>
      </c>
      <c r="L597" s="33" t="s">
        <v>2858</v>
      </c>
      <c r="M597" s="33">
        <f>$Q$16*11</f>
        <v>310.91167360000003</v>
      </c>
      <c r="N597" s="39">
        <v>17</v>
      </c>
      <c r="O597" s="39">
        <v>17</v>
      </c>
      <c r="P597" s="39">
        <v>18</v>
      </c>
      <c r="Q597" s="51">
        <f>(M597+N597*$N$2+(O597*$O$2)+P597*$P$2)</f>
        <v>375.18137860000002</v>
      </c>
      <c r="R597" s="39">
        <v>375.47500000000002</v>
      </c>
      <c r="T597" s="11">
        <f t="shared" si="72"/>
        <v>-7.819998668353588E-2</v>
      </c>
      <c r="U597" s="39"/>
      <c r="V597" s="49">
        <v>1920000000</v>
      </c>
    </row>
    <row r="598" spans="1:22" x14ac:dyDescent="0.25">
      <c r="A598" s="23">
        <v>22</v>
      </c>
      <c r="C598">
        <v>45</v>
      </c>
      <c r="D598" t="s">
        <v>1256</v>
      </c>
      <c r="E598" t="s">
        <v>1257</v>
      </c>
      <c r="F598">
        <v>4</v>
      </c>
      <c r="G598">
        <v>3</v>
      </c>
      <c r="H598" t="s">
        <v>1304</v>
      </c>
      <c r="I598" t="s">
        <v>1305</v>
      </c>
      <c r="J598" s="23">
        <v>11</v>
      </c>
      <c r="L598" s="41" t="s">
        <v>1302</v>
      </c>
      <c r="M598" s="41">
        <f>$Q$597</f>
        <v>375.18137860000002</v>
      </c>
      <c r="N598" s="23">
        <v>3</v>
      </c>
      <c r="O598" s="23">
        <v>0</v>
      </c>
      <c r="P598" s="23">
        <v>3</v>
      </c>
      <c r="Q598" s="41">
        <f>(M598+N598*$N$2+(O598*$O$2)+P598*$P$2)</f>
        <v>383.43635920000003</v>
      </c>
      <c r="R598" s="23">
        <v>385.00799999999998</v>
      </c>
      <c r="T598" s="10">
        <f t="shared" si="72"/>
        <v>-0.40820990732658924</v>
      </c>
      <c r="V598" s="23">
        <v>11000</v>
      </c>
    </row>
    <row r="599" spans="1:22" s="6" customFormat="1" x14ac:dyDescent="0.25">
      <c r="A599" s="32">
        <v>22</v>
      </c>
      <c r="C599" s="6">
        <v>46</v>
      </c>
      <c r="D599" s="6" t="s">
        <v>1256</v>
      </c>
      <c r="E599" s="6" t="s">
        <v>1257</v>
      </c>
      <c r="F599" s="6">
        <v>4</v>
      </c>
      <c r="G599" s="6">
        <v>3</v>
      </c>
      <c r="H599" s="6" t="s">
        <v>1306</v>
      </c>
      <c r="I599" s="6" t="s">
        <v>1307</v>
      </c>
      <c r="J599" s="32">
        <v>11</v>
      </c>
      <c r="L599" s="43" t="s">
        <v>1302</v>
      </c>
      <c r="M599" s="43">
        <f t="shared" ref="M599:M616" si="75">$Q$597</f>
        <v>375.18137860000002</v>
      </c>
      <c r="N599" s="32">
        <v>8</v>
      </c>
      <c r="O599" s="32">
        <v>0</v>
      </c>
      <c r="P599" s="32">
        <v>8</v>
      </c>
      <c r="Q599" s="43">
        <f>(M599+N599*$N$2+(O599*$O$2)+P599*$P$2)</f>
        <v>397.19466020000004</v>
      </c>
      <c r="R599" s="32">
        <v>398.197</v>
      </c>
      <c r="T599" s="15">
        <f t="shared" si="72"/>
        <v>-0.25171957598875905</v>
      </c>
      <c r="U599" s="32"/>
      <c r="V599" s="32" t="s">
        <v>25</v>
      </c>
    </row>
    <row r="600" spans="1:22" x14ac:dyDescent="0.25">
      <c r="A600" s="23">
        <v>22</v>
      </c>
      <c r="C600">
        <v>47</v>
      </c>
      <c r="D600" t="s">
        <v>1256</v>
      </c>
      <c r="E600" t="s">
        <v>1257</v>
      </c>
      <c r="F600">
        <v>4</v>
      </c>
      <c r="G600">
        <v>3</v>
      </c>
      <c r="H600" t="s">
        <v>1308</v>
      </c>
      <c r="I600" t="s">
        <v>1309</v>
      </c>
      <c r="J600" s="23">
        <v>11</v>
      </c>
      <c r="L600" s="41" t="s">
        <v>1302</v>
      </c>
      <c r="M600" s="41">
        <f t="shared" si="75"/>
        <v>375.18137860000002</v>
      </c>
      <c r="N600" s="23">
        <v>11</v>
      </c>
      <c r="O600" s="23">
        <v>0</v>
      </c>
      <c r="P600" s="23">
        <v>11</v>
      </c>
      <c r="Q600" s="41">
        <f>(M600+N600*$N$2+(O600*$O$2)+P600*$P$2)</f>
        <v>405.44964080000005</v>
      </c>
      <c r="R600" s="23">
        <v>407.07799999999997</v>
      </c>
      <c r="T600" s="10">
        <f t="shared" si="72"/>
        <v>-0.40001159482947257</v>
      </c>
      <c r="V600" s="23" t="s">
        <v>25</v>
      </c>
    </row>
    <row r="601" spans="1:22" x14ac:dyDescent="0.25">
      <c r="A601" s="23">
        <v>22</v>
      </c>
      <c r="C601">
        <v>48</v>
      </c>
      <c r="D601" t="s">
        <v>1256</v>
      </c>
      <c r="E601" t="s">
        <v>1257</v>
      </c>
      <c r="F601">
        <v>4</v>
      </c>
      <c r="G601">
        <v>3</v>
      </c>
      <c r="H601" t="s">
        <v>1310</v>
      </c>
      <c r="I601" t="s">
        <v>1311</v>
      </c>
      <c r="J601" s="23">
        <v>11</v>
      </c>
      <c r="L601" s="41" t="s">
        <v>1302</v>
      </c>
      <c r="M601" s="41">
        <f t="shared" si="75"/>
        <v>375.18137860000002</v>
      </c>
      <c r="N601" s="23">
        <v>15</v>
      </c>
      <c r="O601" s="23">
        <v>0</v>
      </c>
      <c r="P601" s="23">
        <v>15</v>
      </c>
      <c r="Q601" s="41">
        <f>(M601+N601*$N$2+(O601*$O$2)+P601*$P$2)</f>
        <v>416.45628160000001</v>
      </c>
      <c r="R601" s="16">
        <v>418.70499999999998</v>
      </c>
      <c r="T601" s="10">
        <f t="shared" si="72"/>
        <v>-0.53706509356228682</v>
      </c>
      <c r="V601" s="23" t="s">
        <v>25</v>
      </c>
    </row>
    <row r="602" spans="1:22" x14ac:dyDescent="0.25">
      <c r="A602" s="23">
        <v>22</v>
      </c>
      <c r="C602">
        <v>49</v>
      </c>
      <c r="D602" t="s">
        <v>1256</v>
      </c>
      <c r="E602" t="s">
        <v>1257</v>
      </c>
      <c r="F602">
        <v>4</v>
      </c>
      <c r="G602">
        <v>3</v>
      </c>
      <c r="H602" t="s">
        <v>1312</v>
      </c>
      <c r="I602" t="s">
        <v>1313</v>
      </c>
      <c r="J602" s="23">
        <v>11</v>
      </c>
      <c r="L602" s="41" t="s">
        <v>1302</v>
      </c>
      <c r="M602" s="41">
        <f t="shared" si="75"/>
        <v>375.18137860000002</v>
      </c>
      <c r="N602" s="23">
        <v>18</v>
      </c>
      <c r="O602" s="23">
        <v>0</v>
      </c>
      <c r="P602" s="23">
        <v>18</v>
      </c>
      <c r="Q602" s="41">
        <f>(M602+N602*$N$2+(O602*$O$2)+P602*$P$2)</f>
        <v>424.71126220000002</v>
      </c>
      <c r="R602" s="23">
        <v>426.84699999999998</v>
      </c>
      <c r="T602" s="10">
        <f t="shared" si="72"/>
        <v>-0.50035206994542736</v>
      </c>
      <c r="V602" s="23" t="s">
        <v>25</v>
      </c>
    </row>
    <row r="603" spans="1:22" x14ac:dyDescent="0.25">
      <c r="A603" s="23">
        <v>22</v>
      </c>
      <c r="C603">
        <v>50</v>
      </c>
      <c r="D603" t="s">
        <v>1256</v>
      </c>
      <c r="E603" t="s">
        <v>1257</v>
      </c>
      <c r="F603">
        <v>4</v>
      </c>
      <c r="G603">
        <v>3</v>
      </c>
      <c r="H603" t="s">
        <v>1314</v>
      </c>
      <c r="I603" t="s">
        <v>1315</v>
      </c>
      <c r="J603" s="23">
        <v>11</v>
      </c>
      <c r="L603" s="41" t="s">
        <v>1302</v>
      </c>
      <c r="M603" s="41">
        <f t="shared" si="75"/>
        <v>375.18137860000002</v>
      </c>
      <c r="N603" s="23">
        <v>22</v>
      </c>
      <c r="O603" s="23">
        <v>0</v>
      </c>
      <c r="P603" s="23">
        <v>22</v>
      </c>
      <c r="Q603" s="41">
        <f>(M603+N603*$N$2+(O603*$O$2)+P603*$P$2)</f>
        <v>435.71790300000004</v>
      </c>
      <c r="R603" s="23">
        <v>437.786</v>
      </c>
      <c r="T603" s="10">
        <f t="shared" si="72"/>
        <v>-0.47239907169255441</v>
      </c>
      <c r="V603" s="23" t="s">
        <v>25</v>
      </c>
    </row>
    <row r="604" spans="1:22" x14ac:dyDescent="0.25">
      <c r="A604" s="23">
        <v>22</v>
      </c>
      <c r="C604">
        <v>51</v>
      </c>
      <c r="D604" t="s">
        <v>1256</v>
      </c>
      <c r="E604" t="s">
        <v>1257</v>
      </c>
      <c r="F604">
        <v>4</v>
      </c>
      <c r="G604">
        <v>3</v>
      </c>
      <c r="H604" t="s">
        <v>1316</v>
      </c>
      <c r="I604" t="s">
        <v>1317</v>
      </c>
      <c r="J604" s="23">
        <v>11</v>
      </c>
      <c r="L604" s="41" t="s">
        <v>1302</v>
      </c>
      <c r="M604" s="41">
        <f t="shared" si="75"/>
        <v>375.18137860000002</v>
      </c>
      <c r="N604" s="23">
        <v>25</v>
      </c>
      <c r="O604" s="23">
        <v>0</v>
      </c>
      <c r="P604" s="23">
        <v>25</v>
      </c>
      <c r="Q604" s="41">
        <f>(M604+N604*$N$2+(O604*$O$2)+P604*$P$2)</f>
        <v>443.97288360000005</v>
      </c>
      <c r="R604" s="23">
        <v>444.15899999999999</v>
      </c>
      <c r="T604" s="10">
        <f t="shared" si="72"/>
        <v>-4.1903102267419154E-2</v>
      </c>
      <c r="V604" s="23">
        <v>3480</v>
      </c>
    </row>
    <row r="605" spans="1:22" x14ac:dyDescent="0.25">
      <c r="A605" s="23">
        <v>22</v>
      </c>
      <c r="C605">
        <v>52</v>
      </c>
      <c r="D605" t="s">
        <v>1256</v>
      </c>
      <c r="E605" t="s">
        <v>1257</v>
      </c>
      <c r="F605">
        <v>4</v>
      </c>
      <c r="G605">
        <v>3</v>
      </c>
      <c r="H605" t="s">
        <v>1318</v>
      </c>
      <c r="I605" t="s">
        <v>1319</v>
      </c>
      <c r="J605" s="23">
        <v>11</v>
      </c>
      <c r="L605" s="41" t="s">
        <v>1302</v>
      </c>
      <c r="M605" s="41">
        <f t="shared" si="75"/>
        <v>375.18137860000002</v>
      </c>
      <c r="N605" s="23">
        <v>28</v>
      </c>
      <c r="O605" s="23">
        <v>0</v>
      </c>
      <c r="P605" s="23">
        <v>28</v>
      </c>
      <c r="Q605" s="41">
        <f>(M605+N605*$N$2+(O605*$O$2)+P605*$P$2)</f>
        <v>452.2278642</v>
      </c>
      <c r="R605" s="16">
        <v>451.97500000000002</v>
      </c>
      <c r="T605" s="10">
        <f t="shared" si="72"/>
        <v>5.5946501465783796E-2</v>
      </c>
      <c r="V605" s="23">
        <v>342</v>
      </c>
    </row>
    <row r="606" spans="1:22" x14ac:dyDescent="0.25">
      <c r="A606" s="23">
        <v>22</v>
      </c>
      <c r="C606">
        <v>53</v>
      </c>
      <c r="D606" t="s">
        <v>1256</v>
      </c>
      <c r="E606" t="s">
        <v>1257</v>
      </c>
      <c r="F606">
        <v>4</v>
      </c>
      <c r="G606">
        <v>3</v>
      </c>
      <c r="H606" t="s">
        <v>1320</v>
      </c>
      <c r="I606" t="s">
        <v>1321</v>
      </c>
      <c r="J606" s="23">
        <v>11</v>
      </c>
      <c r="L606" s="41" t="s">
        <v>1302</v>
      </c>
      <c r="M606" s="41">
        <f t="shared" si="75"/>
        <v>375.18137860000002</v>
      </c>
      <c r="N606" s="23">
        <v>30</v>
      </c>
      <c r="O606" s="23">
        <v>0</v>
      </c>
      <c r="P606" s="23">
        <v>30</v>
      </c>
      <c r="Q606" s="41">
        <f>(M606+N606*$N$2+(O606*$O$2)+P606*$P$2)</f>
        <v>457.73118460000001</v>
      </c>
      <c r="R606" s="23">
        <v>457.45</v>
      </c>
      <c r="T606" s="10">
        <f t="shared" si="72"/>
        <v>6.1467832550009247E-2</v>
      </c>
      <c r="V606" s="23">
        <v>32.700000000000003</v>
      </c>
    </row>
    <row r="607" spans="1:22" x14ac:dyDescent="0.25">
      <c r="A607" s="23">
        <v>22</v>
      </c>
      <c r="C607">
        <v>54</v>
      </c>
      <c r="D607" t="s">
        <v>1256</v>
      </c>
      <c r="E607" t="s">
        <v>1257</v>
      </c>
      <c r="F607">
        <v>4</v>
      </c>
      <c r="G607">
        <v>3</v>
      </c>
      <c r="H607" t="s">
        <v>1322</v>
      </c>
      <c r="I607" t="s">
        <v>1323</v>
      </c>
      <c r="J607" s="23">
        <v>11</v>
      </c>
      <c r="L607" s="41" t="s">
        <v>1302</v>
      </c>
      <c r="M607" s="41">
        <f t="shared" si="75"/>
        <v>375.18137860000002</v>
      </c>
      <c r="N607" s="23">
        <v>32</v>
      </c>
      <c r="O607" s="23">
        <v>0</v>
      </c>
      <c r="P607" s="23">
        <v>32</v>
      </c>
      <c r="Q607" s="41">
        <f>(M607+N607*$N$2+(O607*$O$2)+P607*$P$2)</f>
        <v>463.23450500000001</v>
      </c>
      <c r="R607" s="23">
        <v>464.38299999999998</v>
      </c>
      <c r="T607" s="10">
        <f t="shared" si="72"/>
        <v>-0.24731633156251814</v>
      </c>
      <c r="V607" s="23">
        <v>6.1</v>
      </c>
    </row>
    <row r="608" spans="1:22" x14ac:dyDescent="0.25">
      <c r="A608" s="23">
        <v>22</v>
      </c>
      <c r="C608">
        <v>55</v>
      </c>
      <c r="D608" t="s">
        <v>1256</v>
      </c>
      <c r="E608" t="s">
        <v>1257</v>
      </c>
      <c r="F608">
        <v>4</v>
      </c>
      <c r="G608">
        <v>3</v>
      </c>
      <c r="H608" t="s">
        <v>1324</v>
      </c>
      <c r="I608" t="s">
        <v>1325</v>
      </c>
      <c r="J608" s="23">
        <v>11</v>
      </c>
      <c r="L608" s="41" t="s">
        <v>1302</v>
      </c>
      <c r="M608" s="41">
        <f t="shared" si="75"/>
        <v>375.18137860000002</v>
      </c>
      <c r="N608" s="23">
        <v>33</v>
      </c>
      <c r="O608" s="23">
        <v>0</v>
      </c>
      <c r="P608" s="23">
        <v>33</v>
      </c>
      <c r="Q608" s="41">
        <f>(M608+N608*$N$2+(O608*$O$2)+P608*$P$2)</f>
        <v>465.98616520000002</v>
      </c>
      <c r="R608" s="16">
        <v>468.54300000000001</v>
      </c>
      <c r="T608" s="10">
        <f t="shared" si="72"/>
        <v>-0.54569907137658447</v>
      </c>
      <c r="V608" s="23">
        <v>1.3</v>
      </c>
    </row>
    <row r="609" spans="1:22" s="18" customFormat="1" x14ac:dyDescent="0.25">
      <c r="A609" s="36">
        <v>22</v>
      </c>
      <c r="C609" s="18">
        <v>56</v>
      </c>
      <c r="D609" s="18" t="s">
        <v>1256</v>
      </c>
      <c r="E609" s="18" t="s">
        <v>1257</v>
      </c>
      <c r="F609" s="18">
        <v>4</v>
      </c>
      <c r="G609" s="18">
        <v>3</v>
      </c>
      <c r="H609" s="18" t="s">
        <v>1326</v>
      </c>
      <c r="I609" s="18" t="s">
        <v>1327</v>
      </c>
      <c r="J609" s="36">
        <v>11</v>
      </c>
      <c r="L609" s="44" t="s">
        <v>1302</v>
      </c>
      <c r="M609" s="44">
        <f t="shared" si="75"/>
        <v>375.18137860000002</v>
      </c>
      <c r="N609" s="36">
        <v>35</v>
      </c>
      <c r="O609" s="36">
        <v>0</v>
      </c>
      <c r="P609" s="36">
        <v>36</v>
      </c>
      <c r="Q609" s="44">
        <f>(M609+N609*$N$2+(O609*$O$2)+P609*$P$2)</f>
        <v>472.16308140000001</v>
      </c>
      <c r="R609" s="36">
        <v>473.91399999999999</v>
      </c>
      <c r="T609" s="20">
        <f t="shared" si="72"/>
        <v>-0.36945914237603811</v>
      </c>
      <c r="U609" s="36"/>
      <c r="V609" s="36">
        <v>0.2</v>
      </c>
    </row>
    <row r="610" spans="1:22" x14ac:dyDescent="0.25">
      <c r="A610" s="23">
        <v>22</v>
      </c>
      <c r="C610">
        <v>57</v>
      </c>
      <c r="D610" t="s">
        <v>1256</v>
      </c>
      <c r="E610" t="s">
        <v>1257</v>
      </c>
      <c r="F610">
        <v>4</v>
      </c>
      <c r="G610">
        <v>4</v>
      </c>
      <c r="H610" t="s">
        <v>1328</v>
      </c>
      <c r="I610" t="s">
        <v>1329</v>
      </c>
      <c r="J610" s="23">
        <v>11</v>
      </c>
      <c r="L610" s="41" t="s">
        <v>1302</v>
      </c>
      <c r="M610" s="41">
        <f t="shared" si="75"/>
        <v>375.18137860000002</v>
      </c>
      <c r="N610" s="23">
        <v>37</v>
      </c>
      <c r="O610" s="23">
        <v>0</v>
      </c>
      <c r="P610" s="23">
        <v>37</v>
      </c>
      <c r="Q610" s="41">
        <f>(M610+N610*$N$2+(O610*$O$2)+P610*$P$2)</f>
        <v>476.99280599999997</v>
      </c>
      <c r="R610" s="16">
        <v>477.25400000000002</v>
      </c>
      <c r="T610" s="10">
        <f t="shared" si="72"/>
        <v>-5.4728509347233521E-2</v>
      </c>
      <c r="V610" s="23">
        <v>0.1</v>
      </c>
    </row>
    <row r="611" spans="1:22" x14ac:dyDescent="0.25">
      <c r="A611" s="23">
        <v>22</v>
      </c>
      <c r="C611">
        <v>58</v>
      </c>
      <c r="D611" t="s">
        <v>1256</v>
      </c>
      <c r="E611" t="s">
        <v>1257</v>
      </c>
      <c r="F611">
        <v>4</v>
      </c>
      <c r="G611">
        <v>4</v>
      </c>
      <c r="H611" t="s">
        <v>1330</v>
      </c>
      <c r="I611" t="s">
        <v>1331</v>
      </c>
      <c r="J611" s="23">
        <v>11</v>
      </c>
      <c r="L611" s="41" t="s">
        <v>1302</v>
      </c>
      <c r="M611" s="41">
        <f t="shared" si="75"/>
        <v>375.18137860000002</v>
      </c>
      <c r="N611" s="23">
        <v>38</v>
      </c>
      <c r="O611" s="23">
        <v>0</v>
      </c>
      <c r="P611" s="23">
        <v>38</v>
      </c>
      <c r="Q611" s="41">
        <f>(M611+N611*$N$2+(O611*$O$2)+P611*$P$2)</f>
        <v>479.74446620000003</v>
      </c>
      <c r="R611" s="16">
        <v>482.04</v>
      </c>
      <c r="T611" s="10">
        <f t="shared" si="72"/>
        <v>-0.4762123060326916</v>
      </c>
      <c r="V611" s="23">
        <v>0.05</v>
      </c>
    </row>
    <row r="612" spans="1:22" x14ac:dyDescent="0.25">
      <c r="A612" s="23">
        <v>22</v>
      </c>
      <c r="C612">
        <v>59</v>
      </c>
      <c r="D612" t="s">
        <v>1256</v>
      </c>
      <c r="E612" t="s">
        <v>1257</v>
      </c>
      <c r="F612">
        <v>4</v>
      </c>
      <c r="G612">
        <v>4</v>
      </c>
      <c r="H612" t="s">
        <v>1332</v>
      </c>
      <c r="I612" t="s">
        <v>1333</v>
      </c>
      <c r="J612" s="23">
        <v>11</v>
      </c>
      <c r="L612" s="41" t="s">
        <v>1302</v>
      </c>
      <c r="M612" s="41">
        <f t="shared" si="75"/>
        <v>375.18137860000002</v>
      </c>
      <c r="N612" s="38">
        <v>40</v>
      </c>
      <c r="O612" s="38">
        <v>0</v>
      </c>
      <c r="P612" s="38">
        <v>40</v>
      </c>
      <c r="Q612" s="41">
        <f>(M612+N612*$N$2+(O612*$O$2)+P612*$P$2)</f>
        <v>485.24778659999998</v>
      </c>
      <c r="R612" s="16">
        <v>485.11500000000001</v>
      </c>
      <c r="T612" s="10">
        <f t="shared" si="72"/>
        <v>2.7372190099249544E-2</v>
      </c>
      <c r="V612" s="23">
        <v>0.03</v>
      </c>
    </row>
    <row r="613" spans="1:22" x14ac:dyDescent="0.25">
      <c r="A613" s="23">
        <v>22</v>
      </c>
      <c r="C613">
        <v>60</v>
      </c>
      <c r="D613" t="s">
        <v>1256</v>
      </c>
      <c r="E613" t="s">
        <v>1257</v>
      </c>
      <c r="F613">
        <v>4</v>
      </c>
      <c r="G613">
        <v>4</v>
      </c>
      <c r="H613" t="s">
        <v>1334</v>
      </c>
      <c r="I613" t="s">
        <v>1335</v>
      </c>
      <c r="J613" s="23">
        <v>11</v>
      </c>
      <c r="L613" s="41" t="s">
        <v>1302</v>
      </c>
      <c r="M613" s="41">
        <f t="shared" si="75"/>
        <v>375.18137860000002</v>
      </c>
      <c r="N613" s="23">
        <v>41</v>
      </c>
      <c r="O613" s="23">
        <v>0</v>
      </c>
      <c r="P613" s="23">
        <v>41</v>
      </c>
      <c r="Q613" s="41">
        <f>(M613+N613*$N$2+(O613*$O$2)+P613*$P$2)</f>
        <v>487.99944679999999</v>
      </c>
      <c r="R613" s="16">
        <v>489.75900000000001</v>
      </c>
      <c r="T613" s="10">
        <f t="shared" si="72"/>
        <v>-0.35926919158198778</v>
      </c>
      <c r="V613" s="23">
        <v>0.02</v>
      </c>
    </row>
    <row r="614" spans="1:22" x14ac:dyDescent="0.25">
      <c r="A614" s="23">
        <v>22</v>
      </c>
      <c r="C614">
        <v>61</v>
      </c>
      <c r="D614" t="s">
        <v>1256</v>
      </c>
      <c r="E614" t="s">
        <v>1257</v>
      </c>
      <c r="F614">
        <v>4</v>
      </c>
      <c r="G614">
        <v>4</v>
      </c>
      <c r="H614" t="s">
        <v>1336</v>
      </c>
      <c r="I614" t="s">
        <v>1337</v>
      </c>
      <c r="J614" s="23">
        <v>11</v>
      </c>
      <c r="L614" s="41" t="s">
        <v>1302</v>
      </c>
      <c r="M614" s="41">
        <f t="shared" si="75"/>
        <v>375.18137860000002</v>
      </c>
      <c r="N614" s="23">
        <v>42</v>
      </c>
      <c r="O614" s="23">
        <v>0</v>
      </c>
      <c r="P614" s="23">
        <v>42</v>
      </c>
      <c r="Q614" s="41">
        <f>(M614+N614*$N$2+(O614*$O$2)+P614*$P$2)</f>
        <v>490.75110700000005</v>
      </c>
      <c r="R614" s="23">
        <v>491.505</v>
      </c>
      <c r="T614" s="10">
        <f t="shared" si="72"/>
        <v>-0.15338460442924248</v>
      </c>
    </row>
    <row r="615" spans="1:22" x14ac:dyDescent="0.25">
      <c r="A615" s="23">
        <v>22</v>
      </c>
      <c r="C615">
        <v>62</v>
      </c>
      <c r="D615" t="s">
        <v>1256</v>
      </c>
      <c r="E615" t="s">
        <v>1257</v>
      </c>
      <c r="F615">
        <v>4</v>
      </c>
      <c r="G615">
        <v>4</v>
      </c>
      <c r="H615" t="s">
        <v>1338</v>
      </c>
      <c r="I615" t="s">
        <v>1339</v>
      </c>
      <c r="J615" s="23">
        <v>11</v>
      </c>
      <c r="L615" s="41" t="s">
        <v>1302</v>
      </c>
      <c r="M615" s="41">
        <f t="shared" si="75"/>
        <v>375.18137860000002</v>
      </c>
      <c r="N615" s="23">
        <v>43</v>
      </c>
      <c r="O615" s="23">
        <v>0</v>
      </c>
      <c r="P615" s="23">
        <v>43</v>
      </c>
      <c r="Q615" s="41">
        <f>(M615+N615*$N$2+(O615*$O$2)+P615*$P$2)</f>
        <v>493.50276720000005</v>
      </c>
      <c r="R615" s="16">
        <v>495.41300000000001</v>
      </c>
      <c r="T615" s="10">
        <f t="shared" si="72"/>
        <v>-0.38558390676061394</v>
      </c>
    </row>
    <row r="616" spans="1:22" x14ac:dyDescent="0.25">
      <c r="A616" s="23">
        <v>22</v>
      </c>
      <c r="C616">
        <v>63</v>
      </c>
      <c r="D616" t="s">
        <v>1256</v>
      </c>
      <c r="E616" t="s">
        <v>1257</v>
      </c>
      <c r="F616">
        <v>4</v>
      </c>
      <c r="G616">
        <v>4</v>
      </c>
      <c r="H616" t="s">
        <v>1340</v>
      </c>
      <c r="I616" t="s">
        <v>1341</v>
      </c>
      <c r="J616" s="23">
        <v>11</v>
      </c>
      <c r="L616" s="41" t="s">
        <v>1302</v>
      </c>
      <c r="M616" s="41">
        <f t="shared" si="75"/>
        <v>375.18137860000002</v>
      </c>
      <c r="N616" s="23">
        <v>44</v>
      </c>
      <c r="O616" s="23">
        <v>0</v>
      </c>
      <c r="P616" s="23">
        <v>44</v>
      </c>
      <c r="Q616" s="41">
        <f>(M616+N616*$N$2+(O616*$O$2)+P616*$P$2)</f>
        <v>496.2544274</v>
      </c>
      <c r="R616" s="16">
        <v>497.14100000000002</v>
      </c>
      <c r="T616" s="10">
        <f t="shared" si="72"/>
        <v>-0.17833423515663005</v>
      </c>
    </row>
    <row r="617" spans="1:22" x14ac:dyDescent="0.25">
      <c r="A617" s="23">
        <v>22</v>
      </c>
      <c r="C617">
        <v>64</v>
      </c>
      <c r="D617" t="s">
        <v>1256</v>
      </c>
      <c r="E617" t="s">
        <v>1257</v>
      </c>
      <c r="F617">
        <v>4</v>
      </c>
      <c r="G617">
        <v>4</v>
      </c>
      <c r="H617" t="s">
        <v>1342</v>
      </c>
      <c r="I617" t="s">
        <v>2860</v>
      </c>
      <c r="J617" s="23">
        <v>11</v>
      </c>
      <c r="L617" s="41"/>
      <c r="M617" s="41"/>
      <c r="Q617" s="41"/>
    </row>
    <row r="618" spans="1:22" x14ac:dyDescent="0.25">
      <c r="A618" s="23">
        <v>22</v>
      </c>
      <c r="C618">
        <v>65</v>
      </c>
      <c r="D618" t="s">
        <v>1256</v>
      </c>
      <c r="E618" t="s">
        <v>1257</v>
      </c>
      <c r="F618">
        <v>4</v>
      </c>
      <c r="G618">
        <v>4</v>
      </c>
      <c r="H618" t="s">
        <v>1343</v>
      </c>
      <c r="I618" t="s">
        <v>2861</v>
      </c>
      <c r="J618" s="23">
        <v>11</v>
      </c>
      <c r="L618" s="41"/>
      <c r="M618" s="41"/>
    </row>
    <row r="619" spans="1:22" x14ac:dyDescent="0.25">
      <c r="A619" s="23">
        <v>23</v>
      </c>
      <c r="C619">
        <v>23</v>
      </c>
      <c r="D619" t="s">
        <v>1344</v>
      </c>
      <c r="E619" t="s">
        <v>1345</v>
      </c>
      <c r="F619">
        <v>4</v>
      </c>
      <c r="G619">
        <v>2</v>
      </c>
      <c r="H619" t="s">
        <v>1346</v>
      </c>
      <c r="I619" t="s">
        <v>1347</v>
      </c>
      <c r="J619" s="23">
        <v>0</v>
      </c>
      <c r="K619" t="s">
        <v>58</v>
      </c>
      <c r="L619" s="23" t="s">
        <v>21</v>
      </c>
    </row>
    <row r="620" spans="1:22" x14ac:dyDescent="0.25">
      <c r="A620" s="23">
        <v>23</v>
      </c>
      <c r="C620">
        <v>24</v>
      </c>
      <c r="D620" t="s">
        <v>1344</v>
      </c>
      <c r="E620" t="s">
        <v>1345</v>
      </c>
      <c r="F620">
        <v>4</v>
      </c>
      <c r="G620">
        <v>2</v>
      </c>
      <c r="H620" t="s">
        <v>1348</v>
      </c>
      <c r="I620" t="s">
        <v>1349</v>
      </c>
      <c r="J620" s="23">
        <v>0</v>
      </c>
      <c r="K620" t="s">
        <v>58</v>
      </c>
      <c r="L620" s="23" t="s">
        <v>34</v>
      </c>
    </row>
    <row r="621" spans="1:22" x14ac:dyDescent="0.25">
      <c r="A621" s="23">
        <v>23</v>
      </c>
      <c r="C621">
        <v>25</v>
      </c>
      <c r="D621" t="s">
        <v>1344</v>
      </c>
      <c r="E621" t="s">
        <v>1345</v>
      </c>
      <c r="F621">
        <v>4</v>
      </c>
      <c r="G621">
        <v>2</v>
      </c>
      <c r="H621" t="s">
        <v>1350</v>
      </c>
      <c r="I621" t="s">
        <v>1351</v>
      </c>
      <c r="J621" s="23">
        <v>1</v>
      </c>
      <c r="K621" t="s">
        <v>58</v>
      </c>
      <c r="L621" s="23" t="s">
        <v>65</v>
      </c>
    </row>
    <row r="622" spans="1:22" x14ac:dyDescent="0.25">
      <c r="A622" s="23">
        <v>23</v>
      </c>
      <c r="C622">
        <v>26</v>
      </c>
      <c r="D622" t="s">
        <v>1344</v>
      </c>
      <c r="E622" t="s">
        <v>1345</v>
      </c>
      <c r="F622">
        <v>4</v>
      </c>
      <c r="G622">
        <v>2</v>
      </c>
      <c r="H622" t="s">
        <v>1352</v>
      </c>
      <c r="I622" t="s">
        <v>1353</v>
      </c>
      <c r="J622" s="23">
        <v>1</v>
      </c>
      <c r="K622" t="s">
        <v>58</v>
      </c>
    </row>
    <row r="623" spans="1:22" x14ac:dyDescent="0.25">
      <c r="A623" s="23">
        <v>23</v>
      </c>
      <c r="C623">
        <v>27</v>
      </c>
      <c r="D623" t="s">
        <v>1344</v>
      </c>
      <c r="E623" t="s">
        <v>1345</v>
      </c>
      <c r="F623">
        <v>4</v>
      </c>
      <c r="G623">
        <v>2</v>
      </c>
      <c r="H623" t="s">
        <v>1354</v>
      </c>
      <c r="I623" t="s">
        <v>1355</v>
      </c>
      <c r="J623" s="23">
        <v>2</v>
      </c>
      <c r="K623" t="s">
        <v>58</v>
      </c>
    </row>
    <row r="624" spans="1:22" x14ac:dyDescent="0.25">
      <c r="A624" s="23">
        <v>23</v>
      </c>
      <c r="C624">
        <v>28</v>
      </c>
      <c r="D624" t="s">
        <v>1344</v>
      </c>
      <c r="E624" t="s">
        <v>1345</v>
      </c>
      <c r="F624">
        <v>4</v>
      </c>
      <c r="G624">
        <v>2</v>
      </c>
      <c r="H624" t="s">
        <v>1356</v>
      </c>
      <c r="I624" t="s">
        <v>1357</v>
      </c>
      <c r="J624" s="23">
        <v>2</v>
      </c>
      <c r="K624" t="s">
        <v>58</v>
      </c>
    </row>
    <row r="625" spans="1:22" x14ac:dyDescent="0.25">
      <c r="A625" s="23">
        <v>23</v>
      </c>
      <c r="C625">
        <v>29</v>
      </c>
      <c r="D625" t="s">
        <v>1344</v>
      </c>
      <c r="E625" t="s">
        <v>1345</v>
      </c>
      <c r="F625">
        <v>4</v>
      </c>
      <c r="G625">
        <v>2</v>
      </c>
      <c r="H625" t="s">
        <v>1358</v>
      </c>
      <c r="I625" t="s">
        <v>1359</v>
      </c>
      <c r="J625" s="23">
        <v>3</v>
      </c>
      <c r="K625" t="s">
        <v>58</v>
      </c>
    </row>
    <row r="626" spans="1:22" x14ac:dyDescent="0.25">
      <c r="A626" s="23">
        <v>23</v>
      </c>
      <c r="C626">
        <v>30</v>
      </c>
      <c r="D626" t="s">
        <v>1344</v>
      </c>
      <c r="E626" t="s">
        <v>1345</v>
      </c>
      <c r="F626">
        <v>4</v>
      </c>
      <c r="G626">
        <v>2</v>
      </c>
      <c r="H626" t="s">
        <v>1360</v>
      </c>
      <c r="I626" t="s">
        <v>1361</v>
      </c>
      <c r="J626" s="23">
        <v>3</v>
      </c>
      <c r="K626" t="s">
        <v>58</v>
      </c>
    </row>
    <row r="627" spans="1:22" x14ac:dyDescent="0.25">
      <c r="A627" s="23">
        <v>23</v>
      </c>
      <c r="C627">
        <v>31</v>
      </c>
      <c r="D627" t="s">
        <v>1344</v>
      </c>
      <c r="E627" t="s">
        <v>1345</v>
      </c>
      <c r="F627">
        <v>4</v>
      </c>
      <c r="G627">
        <v>3</v>
      </c>
      <c r="H627" t="s">
        <v>1362</v>
      </c>
      <c r="I627" t="s">
        <v>1363</v>
      </c>
      <c r="J627" s="23">
        <v>4</v>
      </c>
      <c r="K627" t="s">
        <v>58</v>
      </c>
    </row>
    <row r="628" spans="1:22" x14ac:dyDescent="0.25">
      <c r="A628" s="23">
        <v>23</v>
      </c>
      <c r="C628">
        <v>32</v>
      </c>
      <c r="D628" t="s">
        <v>1344</v>
      </c>
      <c r="E628" t="s">
        <v>1345</v>
      </c>
      <c r="F628">
        <v>4</v>
      </c>
      <c r="G628">
        <v>3</v>
      </c>
      <c r="H628" t="s">
        <v>1364</v>
      </c>
      <c r="I628" t="s">
        <v>1365</v>
      </c>
      <c r="J628" s="23">
        <v>4</v>
      </c>
      <c r="K628" t="s">
        <v>58</v>
      </c>
    </row>
    <row r="629" spans="1:22" x14ac:dyDescent="0.25">
      <c r="A629" s="23">
        <v>23</v>
      </c>
      <c r="C629">
        <v>33</v>
      </c>
      <c r="D629" t="s">
        <v>1344</v>
      </c>
      <c r="E629" t="s">
        <v>1345</v>
      </c>
      <c r="F629">
        <v>4</v>
      </c>
      <c r="G629">
        <v>3</v>
      </c>
      <c r="H629" t="s">
        <v>1366</v>
      </c>
      <c r="I629" t="s">
        <v>1367</v>
      </c>
      <c r="J629" s="23">
        <v>5</v>
      </c>
      <c r="K629" t="s">
        <v>58</v>
      </c>
    </row>
    <row r="630" spans="1:22" x14ac:dyDescent="0.25">
      <c r="A630" s="23">
        <v>23</v>
      </c>
      <c r="C630">
        <v>34</v>
      </c>
      <c r="D630" t="s">
        <v>1344</v>
      </c>
      <c r="E630" t="s">
        <v>1345</v>
      </c>
      <c r="F630">
        <v>4</v>
      </c>
      <c r="G630">
        <v>3</v>
      </c>
      <c r="H630" t="s">
        <v>1368</v>
      </c>
      <c r="I630" t="s">
        <v>1369</v>
      </c>
      <c r="J630" s="23">
        <v>5</v>
      </c>
      <c r="K630" t="s">
        <v>58</v>
      </c>
    </row>
    <row r="631" spans="1:22" x14ac:dyDescent="0.25">
      <c r="A631" s="23">
        <v>23</v>
      </c>
      <c r="C631">
        <v>35</v>
      </c>
      <c r="D631" t="s">
        <v>1344</v>
      </c>
      <c r="E631" t="s">
        <v>1345</v>
      </c>
      <c r="F631">
        <v>4</v>
      </c>
      <c r="G631">
        <v>3</v>
      </c>
      <c r="H631" t="s">
        <v>1370</v>
      </c>
      <c r="I631" t="s">
        <v>1371</v>
      </c>
      <c r="J631" s="23">
        <v>6</v>
      </c>
      <c r="K631" t="s">
        <v>58</v>
      </c>
    </row>
    <row r="632" spans="1:22" x14ac:dyDescent="0.25">
      <c r="A632" s="23">
        <v>23</v>
      </c>
      <c r="C632">
        <v>36</v>
      </c>
      <c r="D632" t="s">
        <v>1344</v>
      </c>
      <c r="E632" t="s">
        <v>1345</v>
      </c>
      <c r="F632">
        <v>4</v>
      </c>
      <c r="G632">
        <v>3</v>
      </c>
      <c r="H632" t="s">
        <v>1372</v>
      </c>
      <c r="I632" t="s">
        <v>1373</v>
      </c>
      <c r="J632" s="23">
        <v>6</v>
      </c>
      <c r="K632" t="s">
        <v>58</v>
      </c>
    </row>
    <row r="633" spans="1:22" x14ac:dyDescent="0.25">
      <c r="A633" s="23">
        <v>23</v>
      </c>
      <c r="C633">
        <v>37</v>
      </c>
      <c r="D633" t="s">
        <v>1344</v>
      </c>
      <c r="E633" t="s">
        <v>1345</v>
      </c>
      <c r="F633">
        <v>4</v>
      </c>
      <c r="G633">
        <v>3</v>
      </c>
      <c r="H633" t="s">
        <v>1374</v>
      </c>
      <c r="I633" t="s">
        <v>1375</v>
      </c>
      <c r="J633" s="23">
        <v>7</v>
      </c>
      <c r="K633" t="s">
        <v>58</v>
      </c>
    </row>
    <row r="634" spans="1:22" x14ac:dyDescent="0.25">
      <c r="A634" s="23">
        <v>23</v>
      </c>
      <c r="C634">
        <v>38</v>
      </c>
      <c r="D634" t="s">
        <v>1344</v>
      </c>
      <c r="E634" t="s">
        <v>1345</v>
      </c>
      <c r="F634">
        <v>4</v>
      </c>
      <c r="G634">
        <v>3</v>
      </c>
      <c r="H634" t="s">
        <v>1376</v>
      </c>
      <c r="I634" t="s">
        <v>1377</v>
      </c>
      <c r="J634" s="23">
        <v>7</v>
      </c>
      <c r="K634" t="s">
        <v>58</v>
      </c>
    </row>
    <row r="635" spans="1:22" x14ac:dyDescent="0.25">
      <c r="A635" s="23">
        <v>23</v>
      </c>
      <c r="C635">
        <v>39</v>
      </c>
      <c r="D635" t="s">
        <v>1344</v>
      </c>
      <c r="E635" t="s">
        <v>1345</v>
      </c>
      <c r="F635">
        <v>4</v>
      </c>
      <c r="G635">
        <v>3</v>
      </c>
      <c r="H635" t="s">
        <v>1378</v>
      </c>
      <c r="I635" t="s">
        <v>1379</v>
      </c>
      <c r="J635" s="23">
        <v>8</v>
      </c>
      <c r="K635" t="s">
        <v>58</v>
      </c>
    </row>
    <row r="636" spans="1:22" x14ac:dyDescent="0.25">
      <c r="A636" s="23">
        <v>23</v>
      </c>
      <c r="C636">
        <v>40</v>
      </c>
      <c r="D636" t="s">
        <v>1344</v>
      </c>
      <c r="E636" t="s">
        <v>1345</v>
      </c>
      <c r="F636">
        <v>4</v>
      </c>
      <c r="G636">
        <v>3</v>
      </c>
      <c r="H636" t="s">
        <v>1380</v>
      </c>
      <c r="I636" t="s">
        <v>1381</v>
      </c>
      <c r="J636" s="23">
        <v>8</v>
      </c>
      <c r="K636" s="1" t="s">
        <v>2842</v>
      </c>
      <c r="L636" s="41" t="s">
        <v>766</v>
      </c>
      <c r="M636" s="41">
        <f>$Q$348</f>
        <v>271.68254780000001</v>
      </c>
      <c r="N636" s="23">
        <v>6</v>
      </c>
      <c r="O636" s="23">
        <v>6</v>
      </c>
      <c r="P636" s="23">
        <v>6</v>
      </c>
      <c r="Q636" s="41">
        <f>(M636+N636*$N$2+(O636*$O$2)+P636*$P$2)</f>
        <v>294.1282334</v>
      </c>
      <c r="R636" s="16">
        <v>294.5</v>
      </c>
      <c r="T636" s="10">
        <f t="shared" ref="T636:T638" si="76">(Q636-R636)/R636*100</f>
        <v>-0.12623653650254699</v>
      </c>
    </row>
    <row r="637" spans="1:22" x14ac:dyDescent="0.25">
      <c r="A637" s="23">
        <v>23</v>
      </c>
      <c r="C637">
        <v>41</v>
      </c>
      <c r="D637" t="s">
        <v>1344</v>
      </c>
      <c r="E637" t="s">
        <v>1345</v>
      </c>
      <c r="F637">
        <v>4</v>
      </c>
      <c r="G637">
        <v>3</v>
      </c>
      <c r="H637" t="s">
        <v>1382</v>
      </c>
      <c r="I637" t="s">
        <v>1383</v>
      </c>
      <c r="J637" s="23">
        <v>9</v>
      </c>
      <c r="K637" s="1" t="s">
        <v>2842</v>
      </c>
      <c r="L637" s="23" t="s">
        <v>924</v>
      </c>
      <c r="M637" s="23">
        <f t="shared" ref="M637:M638" si="77">$Q$425</f>
        <v>307.03636640000002</v>
      </c>
      <c r="N637" s="23">
        <v>0</v>
      </c>
      <c r="O637" s="23">
        <v>6</v>
      </c>
      <c r="P637" s="23">
        <v>0</v>
      </c>
      <c r="Q637" s="41">
        <f>(M637+N637*$N$2+(O637*$O$2)+P637*$P$2)</f>
        <v>312.97209080000005</v>
      </c>
      <c r="R637" s="16">
        <v>313.17</v>
      </c>
      <c r="T637" s="10">
        <f t="shared" si="76"/>
        <v>-6.3195452948867886E-2</v>
      </c>
    </row>
    <row r="638" spans="1:22" x14ac:dyDescent="0.25">
      <c r="A638" s="23">
        <v>23</v>
      </c>
      <c r="C638">
        <v>42</v>
      </c>
      <c r="D638" t="s">
        <v>1344</v>
      </c>
      <c r="E638" t="s">
        <v>1345</v>
      </c>
      <c r="F638">
        <v>4</v>
      </c>
      <c r="G638">
        <v>3</v>
      </c>
      <c r="H638" t="s">
        <v>1384</v>
      </c>
      <c r="I638" t="s">
        <v>1385</v>
      </c>
      <c r="J638" s="23">
        <v>9</v>
      </c>
      <c r="K638" s="1" t="s">
        <v>2842</v>
      </c>
      <c r="L638" s="23" t="s">
        <v>924</v>
      </c>
      <c r="M638" s="23">
        <f t="shared" si="77"/>
        <v>307.03636640000002</v>
      </c>
      <c r="N638" s="23">
        <v>6</v>
      </c>
      <c r="O638" s="23">
        <v>4</v>
      </c>
      <c r="P638" s="23">
        <v>6</v>
      </c>
      <c r="Q638" s="41">
        <f>(M638+N638*$N$2+(O638*$O$2)+P638*$P$2)</f>
        <v>327.50347719999996</v>
      </c>
      <c r="R638" s="16">
        <v>328.62</v>
      </c>
      <c r="T638" s="10">
        <f t="shared" si="76"/>
        <v>-0.33976106140832607</v>
      </c>
      <c r="V638" s="46">
        <v>5.5000000000000003E-8</v>
      </c>
    </row>
    <row r="639" spans="1:22" x14ac:dyDescent="0.25">
      <c r="A639" s="23">
        <v>23</v>
      </c>
      <c r="C639">
        <v>43</v>
      </c>
      <c r="D639" t="s">
        <v>1344</v>
      </c>
      <c r="E639" t="s">
        <v>1345</v>
      </c>
      <c r="F639">
        <v>4</v>
      </c>
      <c r="G639">
        <v>3</v>
      </c>
      <c r="H639" t="s">
        <v>1386</v>
      </c>
      <c r="I639" t="s">
        <v>1387</v>
      </c>
      <c r="J639" s="23">
        <v>10</v>
      </c>
      <c r="K639" s="1" t="s">
        <v>2842</v>
      </c>
      <c r="L639" s="23" t="s">
        <v>1090</v>
      </c>
      <c r="M639" s="41">
        <f>$Q$508</f>
        <v>342.50213759999997</v>
      </c>
      <c r="N639" s="23">
        <v>0</v>
      </c>
      <c r="O639" s="23">
        <v>4</v>
      </c>
      <c r="P639" s="23">
        <v>0</v>
      </c>
      <c r="Q639" s="41">
        <f>(M639+N639*$N$2+(O639*$O$2)+P639*$P$2)</f>
        <v>346.45928719999995</v>
      </c>
      <c r="R639" s="24">
        <v>347.09699999999998</v>
      </c>
      <c r="T639" s="10">
        <f t="shared" ref="T639:T664" si="78">(Q639-R639)/R639*100</f>
        <v>-0.18372754590216314</v>
      </c>
      <c r="V639" s="23">
        <v>7.9299999999999995E-2</v>
      </c>
    </row>
    <row r="640" spans="1:22" x14ac:dyDescent="0.25">
      <c r="A640" s="23">
        <v>23</v>
      </c>
      <c r="C640">
        <v>44</v>
      </c>
      <c r="D640" t="s">
        <v>1344</v>
      </c>
      <c r="E640" t="s">
        <v>1345</v>
      </c>
      <c r="F640">
        <v>4</v>
      </c>
      <c r="G640">
        <v>3</v>
      </c>
      <c r="H640" t="s">
        <v>1388</v>
      </c>
      <c r="I640" t="s">
        <v>1389</v>
      </c>
      <c r="J640" s="23">
        <v>10</v>
      </c>
      <c r="L640" s="23" t="s">
        <v>1090</v>
      </c>
      <c r="M640" s="41">
        <f t="shared" ref="M640" si="79">$Q$508</f>
        <v>342.50213759999997</v>
      </c>
      <c r="N640" s="23">
        <v>4</v>
      </c>
      <c r="O640" s="23">
        <v>6</v>
      </c>
      <c r="P640" s="23">
        <v>4</v>
      </c>
      <c r="Q640" s="41">
        <f>(M640+N640*$N$2+(O640*$O$2)+P640*$P$2)</f>
        <v>359.44450280000001</v>
      </c>
      <c r="R640" s="41">
        <v>360.952</v>
      </c>
      <c r="T640" s="10">
        <f t="shared" si="78"/>
        <v>-0.41764478379396403</v>
      </c>
      <c r="V640" s="23">
        <v>0.111</v>
      </c>
    </row>
    <row r="641" spans="1:22" s="3" customFormat="1" x14ac:dyDescent="0.25">
      <c r="A641" s="37">
        <v>23</v>
      </c>
      <c r="C641" s="3">
        <v>45</v>
      </c>
      <c r="D641" s="3" t="s">
        <v>1344</v>
      </c>
      <c r="E641" s="3" t="s">
        <v>1345</v>
      </c>
      <c r="F641" s="3">
        <v>4</v>
      </c>
      <c r="G641" s="3">
        <v>3</v>
      </c>
      <c r="H641" s="3" t="s">
        <v>1390</v>
      </c>
      <c r="I641" s="3" t="s">
        <v>1391</v>
      </c>
      <c r="J641" s="37">
        <v>11</v>
      </c>
      <c r="L641" s="45" t="s">
        <v>1302</v>
      </c>
      <c r="M641" s="45">
        <f>$Q$597</f>
        <v>375.18137860000002</v>
      </c>
      <c r="N641" s="37">
        <v>0</v>
      </c>
      <c r="O641" s="37">
        <v>2</v>
      </c>
      <c r="P641" s="37">
        <v>0</v>
      </c>
      <c r="Q641" s="45">
        <f>(M641+N641*$N$2+(O641*$O$2)+P641*$P$2)</f>
        <v>377.15995340000001</v>
      </c>
      <c r="R641" s="45">
        <v>377.10199999999998</v>
      </c>
      <c r="T641" s="14">
        <f t="shared" si="78"/>
        <v>1.5368096695331981E-2</v>
      </c>
      <c r="U641" s="37"/>
      <c r="V641" s="37">
        <v>0.54700000000000004</v>
      </c>
    </row>
    <row r="642" spans="1:22" x14ac:dyDescent="0.25">
      <c r="A642" s="23">
        <v>23</v>
      </c>
      <c r="C642">
        <v>46</v>
      </c>
      <c r="D642" t="s">
        <v>1344</v>
      </c>
      <c r="E642" t="s">
        <v>1345</v>
      </c>
      <c r="F642">
        <v>4</v>
      </c>
      <c r="G642">
        <v>3</v>
      </c>
      <c r="H642" t="s">
        <v>1392</v>
      </c>
      <c r="I642" t="s">
        <v>1393</v>
      </c>
      <c r="J642" s="23">
        <v>11</v>
      </c>
      <c r="L642" s="41" t="s">
        <v>1302</v>
      </c>
      <c r="M642" s="41">
        <f t="shared" ref="M642:M668" si="80">$Q$597</f>
        <v>375.18137860000002</v>
      </c>
      <c r="N642" s="23">
        <v>4</v>
      </c>
      <c r="O642" s="23">
        <v>2</v>
      </c>
      <c r="P642" s="23">
        <v>5</v>
      </c>
      <c r="Q642" s="41">
        <f>(M642+N642*$N$2+(O642*$O$2)+P642*$P$2)</f>
        <v>388.84019000000001</v>
      </c>
      <c r="R642" s="41">
        <v>390.363</v>
      </c>
      <c r="T642" s="10">
        <f t="shared" si="78"/>
        <v>-0.39010100854845176</v>
      </c>
      <c r="V642" s="23">
        <v>0.42262</v>
      </c>
    </row>
    <row r="643" spans="1:22" x14ac:dyDescent="0.25">
      <c r="A643" s="23">
        <v>23</v>
      </c>
      <c r="C643">
        <v>47</v>
      </c>
      <c r="D643" t="s">
        <v>1344</v>
      </c>
      <c r="E643" t="s">
        <v>1345</v>
      </c>
      <c r="F643">
        <v>4</v>
      </c>
      <c r="G643">
        <v>3</v>
      </c>
      <c r="H643" t="s">
        <v>1394</v>
      </c>
      <c r="I643" t="s">
        <v>1395</v>
      </c>
      <c r="J643" s="23">
        <v>11</v>
      </c>
      <c r="L643" s="41" t="s">
        <v>1302</v>
      </c>
      <c r="M643" s="41">
        <f t="shared" si="80"/>
        <v>375.18137860000002</v>
      </c>
      <c r="N643" s="23">
        <v>9</v>
      </c>
      <c r="O643" s="23">
        <v>2</v>
      </c>
      <c r="P643" s="23">
        <v>10</v>
      </c>
      <c r="Q643" s="41">
        <f>(M643+N643*$N$2+(O643*$O$2)+P643*$P$2)</f>
        <v>402.59849099999997</v>
      </c>
      <c r="R643" s="41">
        <v>403.36500000000001</v>
      </c>
      <c r="T643" s="10">
        <f t="shared" si="78"/>
        <v>-0.19002863411551371</v>
      </c>
      <c r="V643" s="23">
        <v>1956</v>
      </c>
    </row>
    <row r="644" spans="1:22" x14ac:dyDescent="0.25">
      <c r="A644" s="23">
        <v>23</v>
      </c>
      <c r="C644">
        <v>48</v>
      </c>
      <c r="D644" t="s">
        <v>1344</v>
      </c>
      <c r="E644" t="s">
        <v>1345</v>
      </c>
      <c r="F644">
        <v>4</v>
      </c>
      <c r="G644">
        <v>3</v>
      </c>
      <c r="H644" t="s">
        <v>1396</v>
      </c>
      <c r="I644" t="s">
        <v>1397</v>
      </c>
      <c r="J644" s="23">
        <v>11</v>
      </c>
      <c r="L644" s="41" t="s">
        <v>1302</v>
      </c>
      <c r="M644" s="41">
        <f t="shared" si="80"/>
        <v>375.18137860000002</v>
      </c>
      <c r="N644" s="23">
        <v>13</v>
      </c>
      <c r="O644" s="23">
        <v>2</v>
      </c>
      <c r="P644" s="23">
        <v>14</v>
      </c>
      <c r="Q644" s="41">
        <f>(M644+N644*$N$2+(O644*$O$2)+P644*$P$2)</f>
        <v>413.60513179999998</v>
      </c>
      <c r="R644" s="24">
        <v>413.90699999999998</v>
      </c>
      <c r="T644" s="10">
        <f t="shared" si="78"/>
        <v>-7.2931407296808526E-2</v>
      </c>
      <c r="V644" s="23">
        <v>1380110.4</v>
      </c>
    </row>
    <row r="645" spans="1:22" x14ac:dyDescent="0.25">
      <c r="A645" s="23">
        <v>23</v>
      </c>
      <c r="C645">
        <v>49</v>
      </c>
      <c r="D645" t="s">
        <v>1344</v>
      </c>
      <c r="E645" t="s">
        <v>1345</v>
      </c>
      <c r="F645">
        <v>4</v>
      </c>
      <c r="G645">
        <v>3</v>
      </c>
      <c r="H645" t="s">
        <v>1398</v>
      </c>
      <c r="I645" t="s">
        <v>1399</v>
      </c>
      <c r="J645" s="23">
        <v>11</v>
      </c>
      <c r="L645" s="41" t="s">
        <v>1302</v>
      </c>
      <c r="M645" s="41">
        <f t="shared" si="80"/>
        <v>375.18137860000002</v>
      </c>
      <c r="N645" s="23">
        <v>17</v>
      </c>
      <c r="O645" s="23">
        <v>2</v>
      </c>
      <c r="P645" s="23">
        <v>18</v>
      </c>
      <c r="Q645" s="41">
        <f>(M645+N645*$N$2+(O645*$O$2)+P645*$P$2)</f>
        <v>424.61177259999999</v>
      </c>
      <c r="R645" s="41">
        <v>425.46300000000002</v>
      </c>
      <c r="T645" s="10">
        <f t="shared" si="78"/>
        <v>-0.200070840472621</v>
      </c>
      <c r="V645" s="23">
        <v>28512000</v>
      </c>
    </row>
    <row r="646" spans="1:22" x14ac:dyDescent="0.25">
      <c r="A646" s="23">
        <v>23</v>
      </c>
      <c r="C646">
        <v>50</v>
      </c>
      <c r="D646" t="s">
        <v>1344</v>
      </c>
      <c r="E646" t="s">
        <v>1345</v>
      </c>
      <c r="F646">
        <v>4</v>
      </c>
      <c r="G646">
        <v>3</v>
      </c>
      <c r="H646" t="s">
        <v>1400</v>
      </c>
      <c r="I646" t="s">
        <v>1401</v>
      </c>
      <c r="J646" s="23">
        <v>11</v>
      </c>
      <c r="L646" s="41" t="s">
        <v>1302</v>
      </c>
      <c r="M646" s="41">
        <f t="shared" si="80"/>
        <v>375.18137860000002</v>
      </c>
      <c r="N646" s="23">
        <v>20</v>
      </c>
      <c r="O646" s="23">
        <v>2</v>
      </c>
      <c r="P646" s="23">
        <v>21</v>
      </c>
      <c r="Q646" s="41">
        <f>(M646+N646*$N$2+(O646*$O$2)+P646*$P$2)</f>
        <v>432.86675320000001</v>
      </c>
      <c r="R646" s="41">
        <v>434.79500000000002</v>
      </c>
      <c r="T646" s="10">
        <f t="shared" si="78"/>
        <v>-0.44348412470244841</v>
      </c>
      <c r="V646" s="46">
        <v>8.5499999999999997E+24</v>
      </c>
    </row>
    <row r="647" spans="1:22" x14ac:dyDescent="0.25">
      <c r="A647" s="23">
        <v>23</v>
      </c>
      <c r="B647" t="s">
        <v>19</v>
      </c>
      <c r="C647">
        <v>51</v>
      </c>
      <c r="D647" t="s">
        <v>1344</v>
      </c>
      <c r="E647" t="s">
        <v>1345</v>
      </c>
      <c r="F647">
        <v>4</v>
      </c>
      <c r="G647">
        <v>3</v>
      </c>
      <c r="H647" t="s">
        <v>1402</v>
      </c>
      <c r="I647" t="s">
        <v>1403</v>
      </c>
      <c r="J647" s="23">
        <v>11</v>
      </c>
      <c r="K647" t="s">
        <v>19</v>
      </c>
      <c r="L647" s="41" t="s">
        <v>1302</v>
      </c>
      <c r="M647" s="41">
        <f t="shared" si="80"/>
        <v>375.18137860000002</v>
      </c>
      <c r="N647" s="23">
        <v>24</v>
      </c>
      <c r="O647" s="23">
        <v>2</v>
      </c>
      <c r="P647" s="23">
        <v>25</v>
      </c>
      <c r="Q647" s="41">
        <f>(M647+N647*$N$2+(O647*$O$2)+P647*$P$2)</f>
        <v>443.87339400000002</v>
      </c>
      <c r="R647" s="41">
        <v>445.846</v>
      </c>
      <c r="T647" s="10">
        <f t="shared" si="78"/>
        <v>-0.44244111195345137</v>
      </c>
      <c r="V647" s="23" t="s">
        <v>25</v>
      </c>
    </row>
    <row r="648" spans="1:22" x14ac:dyDescent="0.25">
      <c r="A648" s="23">
        <v>23</v>
      </c>
      <c r="C648">
        <v>52</v>
      </c>
      <c r="D648" t="s">
        <v>1344</v>
      </c>
      <c r="E648" t="s">
        <v>1345</v>
      </c>
      <c r="F648">
        <v>4</v>
      </c>
      <c r="G648">
        <v>3</v>
      </c>
      <c r="H648" t="s">
        <v>1404</v>
      </c>
      <c r="I648" t="s">
        <v>1405</v>
      </c>
      <c r="J648" s="23">
        <v>11</v>
      </c>
      <c r="L648" s="41" t="s">
        <v>1302</v>
      </c>
      <c r="M648" s="41">
        <f t="shared" si="80"/>
        <v>375.18137860000002</v>
      </c>
      <c r="N648" s="23">
        <v>27</v>
      </c>
      <c r="O648" s="23">
        <v>2</v>
      </c>
      <c r="P648" s="23">
        <v>28</v>
      </c>
      <c r="Q648" s="41">
        <f>(M648+N648*$N$2+(O648*$O$2)+P648*$P$2)</f>
        <v>452.12837459999997</v>
      </c>
      <c r="R648" s="24">
        <v>453.15800000000002</v>
      </c>
      <c r="T648" s="10">
        <f t="shared" si="78"/>
        <v>-0.22721112724481154</v>
      </c>
      <c r="V648" s="23">
        <v>224.58</v>
      </c>
    </row>
    <row r="649" spans="1:22" x14ac:dyDescent="0.25">
      <c r="A649" s="23">
        <v>23</v>
      </c>
      <c r="C649">
        <v>53</v>
      </c>
      <c r="D649" t="s">
        <v>1344</v>
      </c>
      <c r="E649" t="s">
        <v>1345</v>
      </c>
      <c r="F649">
        <v>4</v>
      </c>
      <c r="G649">
        <v>3</v>
      </c>
      <c r="H649" t="s">
        <v>1406</v>
      </c>
      <c r="I649" t="s">
        <v>1407</v>
      </c>
      <c r="J649" s="23">
        <v>11</v>
      </c>
      <c r="L649" s="41" t="s">
        <v>1302</v>
      </c>
      <c r="M649" s="41">
        <f t="shared" si="80"/>
        <v>375.18137860000002</v>
      </c>
      <c r="N649" s="23">
        <v>30</v>
      </c>
      <c r="O649" s="23">
        <v>2</v>
      </c>
      <c r="P649" s="23">
        <v>31</v>
      </c>
      <c r="Q649" s="41">
        <f>(M649+N649*$N$2+(O649*$O$2)+P649*$P$2)</f>
        <v>460.38335519999998</v>
      </c>
      <c r="R649" s="41">
        <v>461.63799999999998</v>
      </c>
      <c r="T649" s="10">
        <f t="shared" si="78"/>
        <v>-0.27178109254437338</v>
      </c>
      <c r="V649" s="23">
        <v>92.58</v>
      </c>
    </row>
    <row r="650" spans="1:22" x14ac:dyDescent="0.25">
      <c r="A650" s="23">
        <v>23</v>
      </c>
      <c r="C650">
        <v>54</v>
      </c>
      <c r="D650" t="s">
        <v>1344</v>
      </c>
      <c r="E650" t="s">
        <v>1345</v>
      </c>
      <c r="F650">
        <v>4</v>
      </c>
      <c r="G650">
        <v>3</v>
      </c>
      <c r="H650" t="s">
        <v>1408</v>
      </c>
      <c r="I650" t="s">
        <v>1409</v>
      </c>
      <c r="J650" s="23">
        <v>11</v>
      </c>
      <c r="L650" s="41" t="s">
        <v>1302</v>
      </c>
      <c r="M650" s="41">
        <f t="shared" si="80"/>
        <v>375.18137860000002</v>
      </c>
      <c r="N650" s="23">
        <v>32</v>
      </c>
      <c r="O650" s="23">
        <v>2</v>
      </c>
      <c r="P650" s="23">
        <v>33</v>
      </c>
      <c r="Q650" s="41">
        <f>(M650+N650*$N$2+(O650*$O$2)+P650*$P$2)</f>
        <v>465.88667560000005</v>
      </c>
      <c r="R650" s="41">
        <v>467.755</v>
      </c>
      <c r="T650" s="10">
        <f t="shared" si="78"/>
        <v>-0.3994237154065588</v>
      </c>
      <c r="V650" s="23">
        <v>49.8</v>
      </c>
    </row>
    <row r="651" spans="1:22" x14ac:dyDescent="0.25">
      <c r="A651" s="23">
        <v>23</v>
      </c>
      <c r="C651">
        <v>55</v>
      </c>
      <c r="D651" t="s">
        <v>1344</v>
      </c>
      <c r="E651" t="s">
        <v>1345</v>
      </c>
      <c r="F651">
        <v>4</v>
      </c>
      <c r="G651">
        <v>3</v>
      </c>
      <c r="H651" t="s">
        <v>1410</v>
      </c>
      <c r="I651" t="s">
        <v>1411</v>
      </c>
      <c r="J651" s="23">
        <v>11</v>
      </c>
      <c r="L651" s="41" t="s">
        <v>1302</v>
      </c>
      <c r="M651" s="41">
        <f t="shared" si="80"/>
        <v>375.18137860000002</v>
      </c>
      <c r="N651" s="38">
        <v>35</v>
      </c>
      <c r="O651" s="38">
        <v>2</v>
      </c>
      <c r="P651" s="38">
        <v>36</v>
      </c>
      <c r="Q651" s="41">
        <f>(M651+N651*$N$2+(O651*$O$2)+P651*$P$2)</f>
        <v>474.1416562</v>
      </c>
      <c r="R651" s="41">
        <v>475.05399999999997</v>
      </c>
      <c r="T651" s="10">
        <f t="shared" si="78"/>
        <v>-0.19205054583267878</v>
      </c>
      <c r="V651" s="23">
        <v>6.54</v>
      </c>
    </row>
    <row r="652" spans="1:22" s="18" customFormat="1" x14ac:dyDescent="0.25">
      <c r="A652" s="36">
        <v>23</v>
      </c>
      <c r="C652" s="18">
        <v>56</v>
      </c>
      <c r="D652" s="18" t="s">
        <v>1344</v>
      </c>
      <c r="E652" s="18" t="s">
        <v>1345</v>
      </c>
      <c r="F652" s="18">
        <v>4</v>
      </c>
      <c r="G652" s="18">
        <v>3</v>
      </c>
      <c r="H652" s="18" t="s">
        <v>1412</v>
      </c>
      <c r="I652" s="18" t="s">
        <v>1413</v>
      </c>
      <c r="J652" s="36">
        <v>11</v>
      </c>
      <c r="L652" s="41" t="s">
        <v>1302</v>
      </c>
      <c r="M652" s="41">
        <f t="shared" si="80"/>
        <v>375.18137860000002</v>
      </c>
      <c r="N652" s="23">
        <v>37</v>
      </c>
      <c r="O652" s="23">
        <v>2</v>
      </c>
      <c r="P652" s="23">
        <v>38</v>
      </c>
      <c r="Q652" s="41">
        <f>(M652+N652*$N$2+(O652*$O$2)+P652*$P$2)</f>
        <v>479.64497660000001</v>
      </c>
      <c r="R652" s="44">
        <v>480.18299999999999</v>
      </c>
      <c r="T652" s="10">
        <f t="shared" si="78"/>
        <v>-0.1120454909898905</v>
      </c>
      <c r="U652" s="36"/>
      <c r="V652" s="36">
        <v>0.216</v>
      </c>
    </row>
    <row r="653" spans="1:22" x14ac:dyDescent="0.25">
      <c r="A653" s="23">
        <v>23</v>
      </c>
      <c r="C653">
        <v>57</v>
      </c>
      <c r="D653" t="s">
        <v>1344</v>
      </c>
      <c r="E653" t="s">
        <v>1345</v>
      </c>
      <c r="F653">
        <v>4</v>
      </c>
      <c r="G653">
        <v>4</v>
      </c>
      <c r="H653" t="s">
        <v>1414</v>
      </c>
      <c r="I653" t="s">
        <v>1415</v>
      </c>
      <c r="J653" s="23">
        <v>11</v>
      </c>
      <c r="L653" s="41" t="s">
        <v>1302</v>
      </c>
      <c r="M653" s="41">
        <f t="shared" si="80"/>
        <v>375.18137860000002</v>
      </c>
      <c r="N653" s="23">
        <v>39</v>
      </c>
      <c r="O653" s="23">
        <v>2</v>
      </c>
      <c r="P653" s="23">
        <v>40</v>
      </c>
      <c r="Q653" s="41">
        <f>(M653+N653*$N$2+(O653*$O$2)+P653*$P$2)</f>
        <v>485.14829700000001</v>
      </c>
      <c r="R653" s="41">
        <v>486.50599999999997</v>
      </c>
      <c r="T653" s="10">
        <f t="shared" si="78"/>
        <v>-0.27907220054839166</v>
      </c>
      <c r="V653" s="23">
        <v>0.35</v>
      </c>
    </row>
    <row r="654" spans="1:22" x14ac:dyDescent="0.25">
      <c r="A654" s="23">
        <v>23</v>
      </c>
      <c r="C654">
        <v>58</v>
      </c>
      <c r="D654" t="s">
        <v>1344</v>
      </c>
      <c r="E654" t="s">
        <v>1345</v>
      </c>
      <c r="F654">
        <v>4</v>
      </c>
      <c r="G654">
        <v>4</v>
      </c>
      <c r="H654" t="s">
        <v>1416</v>
      </c>
      <c r="I654" t="s">
        <v>1417</v>
      </c>
      <c r="J654" s="23">
        <v>11</v>
      </c>
      <c r="L654" s="41" t="s">
        <v>1302</v>
      </c>
      <c r="M654" s="41">
        <f t="shared" si="80"/>
        <v>375.18137860000002</v>
      </c>
      <c r="N654" s="23">
        <v>41</v>
      </c>
      <c r="O654" s="23">
        <v>2</v>
      </c>
      <c r="P654" s="23">
        <v>41</v>
      </c>
      <c r="Q654" s="41">
        <f>(M654+N654*$N$2+(O654*$O$2)+P654*$P$2)</f>
        <v>489.97802159999998</v>
      </c>
      <c r="R654" s="41">
        <v>490.56900000000002</v>
      </c>
      <c r="T654" s="10">
        <f t="shared" si="78"/>
        <v>-0.120467946405101</v>
      </c>
      <c r="V654" s="23">
        <v>0.191</v>
      </c>
    </row>
    <row r="655" spans="1:22" x14ac:dyDescent="0.25">
      <c r="A655" s="23">
        <v>23</v>
      </c>
      <c r="C655">
        <v>59</v>
      </c>
      <c r="D655" t="s">
        <v>1344</v>
      </c>
      <c r="E655" t="s">
        <v>1345</v>
      </c>
      <c r="F655">
        <v>4</v>
      </c>
      <c r="G655">
        <v>4</v>
      </c>
      <c r="H655" t="s">
        <v>1418</v>
      </c>
      <c r="I655" t="s">
        <v>1419</v>
      </c>
      <c r="J655" s="23">
        <v>11</v>
      </c>
      <c r="L655" s="41" t="s">
        <v>1302</v>
      </c>
      <c r="M655" s="41">
        <f t="shared" si="80"/>
        <v>375.18137860000002</v>
      </c>
      <c r="N655" s="23">
        <v>43</v>
      </c>
      <c r="O655" s="23">
        <v>2</v>
      </c>
      <c r="P655" s="23">
        <v>43</v>
      </c>
      <c r="Q655" s="41">
        <f>(M655+N655*$N$2+(O655*$O$2)+P655*$P$2)</f>
        <v>495.48134200000004</v>
      </c>
      <c r="R655" s="41">
        <v>495.82799999999997</v>
      </c>
      <c r="T655" s="10">
        <f t="shared" si="78"/>
        <v>-6.9914970513955232E-2</v>
      </c>
      <c r="V655" s="23">
        <v>9.5000000000000001E-2</v>
      </c>
    </row>
    <row r="656" spans="1:22" x14ac:dyDescent="0.25">
      <c r="A656" s="23">
        <v>23</v>
      </c>
      <c r="C656">
        <v>60</v>
      </c>
      <c r="D656" t="s">
        <v>1344</v>
      </c>
      <c r="E656" t="s">
        <v>1345</v>
      </c>
      <c r="F656">
        <v>4</v>
      </c>
      <c r="G656">
        <v>4</v>
      </c>
      <c r="H656" t="s">
        <v>1420</v>
      </c>
      <c r="I656" t="s">
        <v>1421</v>
      </c>
      <c r="J656" s="23">
        <v>11</v>
      </c>
      <c r="L656" s="41" t="s">
        <v>1302</v>
      </c>
      <c r="M656" s="41">
        <f t="shared" si="80"/>
        <v>375.18137860000002</v>
      </c>
      <c r="N656" s="23">
        <v>44</v>
      </c>
      <c r="O656" s="23">
        <v>2</v>
      </c>
      <c r="P656" s="23">
        <v>44</v>
      </c>
      <c r="Q656" s="41">
        <f>(M656+N656*$N$2+(O656*$O$2)+P656*$P$2)</f>
        <v>498.23300219999999</v>
      </c>
      <c r="R656" s="41">
        <v>499.37200000000001</v>
      </c>
      <c r="T656" s="10">
        <f t="shared" si="78"/>
        <v>-0.22808603606129835</v>
      </c>
      <c r="V656" s="23">
        <v>0.122</v>
      </c>
    </row>
    <row r="657" spans="1:22" x14ac:dyDescent="0.25">
      <c r="A657" s="23">
        <v>23</v>
      </c>
      <c r="C657">
        <v>61</v>
      </c>
      <c r="D657" t="s">
        <v>1344</v>
      </c>
      <c r="E657" t="s">
        <v>1345</v>
      </c>
      <c r="F657">
        <v>4</v>
      </c>
      <c r="G657">
        <v>4</v>
      </c>
      <c r="H657" t="s">
        <v>1422</v>
      </c>
      <c r="I657" t="s">
        <v>1423</v>
      </c>
      <c r="J657" s="23">
        <v>11</v>
      </c>
      <c r="L657" s="41" t="s">
        <v>1302</v>
      </c>
      <c r="M657" s="41">
        <f t="shared" si="80"/>
        <v>375.18137860000002</v>
      </c>
      <c r="N657" s="23">
        <v>46</v>
      </c>
      <c r="O657" s="23">
        <v>2</v>
      </c>
      <c r="P657" s="23">
        <v>46</v>
      </c>
      <c r="Q657" s="41">
        <f>(M657+N657*$N$2+(O657*$O$2)+P657*$P$2)</f>
        <v>503.73632260000005</v>
      </c>
      <c r="R657" s="41">
        <v>504.53699999999998</v>
      </c>
      <c r="T657" s="10">
        <f t="shared" si="78"/>
        <v>-0.15869547723951402</v>
      </c>
      <c r="V657" s="23">
        <v>4.8300000000000003E-2</v>
      </c>
    </row>
    <row r="658" spans="1:22" x14ac:dyDescent="0.25">
      <c r="A658" s="23">
        <v>23</v>
      </c>
      <c r="C658">
        <v>62</v>
      </c>
      <c r="D658" t="s">
        <v>1344</v>
      </c>
      <c r="E658" t="s">
        <v>1345</v>
      </c>
      <c r="F658">
        <v>4</v>
      </c>
      <c r="G658">
        <v>4</v>
      </c>
      <c r="H658" t="s">
        <v>1424</v>
      </c>
      <c r="I658" t="s">
        <v>1425</v>
      </c>
      <c r="J658" s="23">
        <v>11</v>
      </c>
      <c r="L658" s="41" t="s">
        <v>1302</v>
      </c>
      <c r="M658" s="41">
        <f t="shared" si="80"/>
        <v>375.18137860000002</v>
      </c>
      <c r="N658" s="23">
        <v>47</v>
      </c>
      <c r="O658" s="23">
        <v>2</v>
      </c>
      <c r="P658" s="23">
        <v>48</v>
      </c>
      <c r="Q658" s="41">
        <f>(M658+N658*$N$2+(O658*$O$2)+P658*$P$2)</f>
        <v>507.16157859999998</v>
      </c>
      <c r="R658" s="41">
        <v>507.64299999999997</v>
      </c>
      <c r="T658" s="10">
        <f t="shared" si="78"/>
        <v>-9.4834637727692087E-2</v>
      </c>
      <c r="V658" s="23">
        <v>3.3500000000000002E-2</v>
      </c>
    </row>
    <row r="659" spans="1:22" x14ac:dyDescent="0.25">
      <c r="A659" s="23">
        <v>23</v>
      </c>
      <c r="C659">
        <v>63</v>
      </c>
      <c r="D659" t="s">
        <v>1344</v>
      </c>
      <c r="E659" t="s">
        <v>1345</v>
      </c>
      <c r="F659">
        <v>4</v>
      </c>
      <c r="G659">
        <v>4</v>
      </c>
      <c r="H659" t="s">
        <v>1426</v>
      </c>
      <c r="I659" t="s">
        <v>1427</v>
      </c>
      <c r="J659" s="23">
        <v>11</v>
      </c>
      <c r="L659" s="41" t="s">
        <v>1302</v>
      </c>
      <c r="M659" s="41">
        <f t="shared" si="80"/>
        <v>375.18137860000002</v>
      </c>
      <c r="N659" s="23">
        <v>49</v>
      </c>
      <c r="O659" s="23">
        <v>2</v>
      </c>
      <c r="P659" s="23">
        <v>49</v>
      </c>
      <c r="Q659" s="41">
        <f>(M659+N659*$N$2+(O659*$O$2)+P659*$P$2)</f>
        <v>511.9913032</v>
      </c>
      <c r="R659" s="41">
        <v>512.24</v>
      </c>
      <c r="T659" s="10">
        <f t="shared" si="78"/>
        <v>-4.8550835545838812E-2</v>
      </c>
      <c r="V659" s="23">
        <v>1.9E-2</v>
      </c>
    </row>
    <row r="660" spans="1:22" x14ac:dyDescent="0.25">
      <c r="A660" s="23">
        <v>23</v>
      </c>
      <c r="C660">
        <v>64</v>
      </c>
      <c r="D660" t="s">
        <v>1344</v>
      </c>
      <c r="E660" t="s">
        <v>1345</v>
      </c>
      <c r="F660">
        <v>4</v>
      </c>
      <c r="G660">
        <v>4</v>
      </c>
      <c r="H660" t="s">
        <v>1428</v>
      </c>
      <c r="I660" t="s">
        <v>1429</v>
      </c>
      <c r="J660" s="23">
        <v>11</v>
      </c>
      <c r="L660" s="41" t="s">
        <v>1302</v>
      </c>
      <c r="M660" s="41">
        <f t="shared" si="80"/>
        <v>375.18137860000002</v>
      </c>
      <c r="N660" s="23">
        <v>50</v>
      </c>
      <c r="O660" s="23">
        <v>2</v>
      </c>
      <c r="P660" s="23">
        <v>50</v>
      </c>
      <c r="Q660" s="41">
        <f>(M660+N660*$N$2+(O660*$O$2)+P660*$P$2)</f>
        <v>514.74296340000001</v>
      </c>
      <c r="R660" s="24">
        <v>514.89</v>
      </c>
      <c r="T660" s="10">
        <f t="shared" si="78"/>
        <v>-2.8556895647609885E-2</v>
      </c>
      <c r="V660" s="23">
        <v>1.9E-2</v>
      </c>
    </row>
    <row r="661" spans="1:22" x14ac:dyDescent="0.25">
      <c r="A661" s="23">
        <v>23</v>
      </c>
      <c r="C661">
        <v>65</v>
      </c>
      <c r="D661" t="s">
        <v>1344</v>
      </c>
      <c r="E661" t="s">
        <v>1345</v>
      </c>
      <c r="F661">
        <v>4</v>
      </c>
      <c r="G661">
        <v>4</v>
      </c>
      <c r="H661" t="s">
        <v>1430</v>
      </c>
      <c r="I661" t="s">
        <v>1431</v>
      </c>
      <c r="J661" s="23">
        <v>11</v>
      </c>
      <c r="L661" s="41" t="s">
        <v>1302</v>
      </c>
      <c r="M661" s="41">
        <f t="shared" si="80"/>
        <v>375.18137860000002</v>
      </c>
      <c r="N661" s="23">
        <v>51</v>
      </c>
      <c r="O661" s="23">
        <v>2</v>
      </c>
      <c r="P661" s="23">
        <v>51</v>
      </c>
      <c r="Q661" s="41">
        <f>(M661+N661*$N$2+(O661*$O$2)+P661*$P$2)</f>
        <v>517.49462359999995</v>
      </c>
      <c r="R661" s="41">
        <v>518.75099999999998</v>
      </c>
      <c r="T661" s="10">
        <f t="shared" si="78"/>
        <v>-0.24219257408660838</v>
      </c>
      <c r="V661" s="23">
        <v>0.01</v>
      </c>
    </row>
    <row r="662" spans="1:22" x14ac:dyDescent="0.25">
      <c r="A662" s="23">
        <v>23</v>
      </c>
      <c r="C662">
        <v>66</v>
      </c>
      <c r="D662" t="s">
        <v>1344</v>
      </c>
      <c r="E662" t="s">
        <v>1345</v>
      </c>
      <c r="F662">
        <v>4</v>
      </c>
      <c r="G662">
        <v>4</v>
      </c>
      <c r="H662" t="s">
        <v>1432</v>
      </c>
      <c r="I662" t="s">
        <v>1433</v>
      </c>
      <c r="J662" s="23">
        <v>11</v>
      </c>
      <c r="L662" s="41" t="s">
        <v>1302</v>
      </c>
      <c r="M662" s="41">
        <f t="shared" si="80"/>
        <v>375.18137860000002</v>
      </c>
      <c r="N662" s="23">
        <v>52</v>
      </c>
      <c r="O662" s="23">
        <v>2</v>
      </c>
      <c r="P662" s="23">
        <v>52</v>
      </c>
      <c r="Q662" s="41">
        <f>(M662+N662*$N$2+(O662*$O$2)+P662*$P$2)</f>
        <v>520.24628380000001</v>
      </c>
      <c r="R662" s="41">
        <v>521.01</v>
      </c>
      <c r="T662" s="10">
        <f t="shared" si="78"/>
        <v>-0.14658378917870601</v>
      </c>
      <c r="V662" s="23">
        <v>0.01</v>
      </c>
    </row>
    <row r="663" spans="1:22" x14ac:dyDescent="0.25">
      <c r="A663" s="23">
        <v>23</v>
      </c>
      <c r="C663">
        <v>67</v>
      </c>
      <c r="D663" t="s">
        <v>1344</v>
      </c>
      <c r="E663" t="s">
        <v>1345</v>
      </c>
      <c r="F663">
        <v>4</v>
      </c>
      <c r="G663">
        <v>4</v>
      </c>
      <c r="H663" t="s">
        <v>1434</v>
      </c>
      <c r="I663" t="s">
        <v>1435</v>
      </c>
      <c r="J663" s="23">
        <v>11</v>
      </c>
      <c r="L663" s="41" t="s">
        <v>1302</v>
      </c>
      <c r="M663" s="41">
        <f t="shared" si="80"/>
        <v>375.18137860000002</v>
      </c>
      <c r="N663" s="23">
        <v>53</v>
      </c>
      <c r="O663" s="23">
        <v>2</v>
      </c>
      <c r="P663" s="23">
        <v>53</v>
      </c>
      <c r="Q663" s="41">
        <f>(M663+N663*$N$2+(O663*$O$2)+P663*$P$2)</f>
        <v>522.99794400000007</v>
      </c>
      <c r="R663" s="41">
        <v>524.52599999999995</v>
      </c>
      <c r="T663" s="10">
        <f t="shared" si="78"/>
        <v>-0.29132130723736832</v>
      </c>
      <c r="V663" s="23">
        <v>0.01</v>
      </c>
    </row>
    <row r="664" spans="1:22" x14ac:dyDescent="0.25">
      <c r="A664" s="23">
        <v>23</v>
      </c>
      <c r="C664">
        <v>68</v>
      </c>
      <c r="D664" t="s">
        <v>1344</v>
      </c>
      <c r="E664" t="s">
        <v>1345</v>
      </c>
      <c r="F664">
        <v>4</v>
      </c>
      <c r="G664">
        <v>4</v>
      </c>
      <c r="H664" t="s">
        <v>1436</v>
      </c>
      <c r="I664" t="s">
        <v>1437</v>
      </c>
      <c r="J664" s="23">
        <v>11</v>
      </c>
      <c r="L664" s="41" t="s">
        <v>1302</v>
      </c>
      <c r="M664" s="41">
        <f t="shared" si="80"/>
        <v>375.18137860000002</v>
      </c>
      <c r="N664" s="23">
        <v>54</v>
      </c>
      <c r="O664" s="23">
        <v>2</v>
      </c>
      <c r="P664" s="23">
        <v>54</v>
      </c>
      <c r="Q664" s="41">
        <f>(M664+N664*$N$2+(O664*$O$2)+P664*$P$2)</f>
        <v>525.74960420000002</v>
      </c>
      <c r="R664" s="60">
        <v>638.72</v>
      </c>
      <c r="T664" s="10">
        <f t="shared" si="78"/>
        <v>-17.686998340430861</v>
      </c>
    </row>
    <row r="665" spans="1:22" x14ac:dyDescent="0.25">
      <c r="A665" s="23">
        <v>23</v>
      </c>
      <c r="C665">
        <v>69</v>
      </c>
      <c r="D665" t="s">
        <v>1344</v>
      </c>
      <c r="E665" t="s">
        <v>1345</v>
      </c>
      <c r="F665">
        <v>4</v>
      </c>
      <c r="G665">
        <v>4</v>
      </c>
      <c r="H665" t="s">
        <v>1438</v>
      </c>
      <c r="I665" t="s">
        <v>1439</v>
      </c>
      <c r="J665" s="23">
        <v>11</v>
      </c>
      <c r="L665" s="41" t="s">
        <v>1302</v>
      </c>
      <c r="M665" s="41">
        <f t="shared" si="80"/>
        <v>375.18137860000002</v>
      </c>
      <c r="N665" s="23">
        <v>55</v>
      </c>
      <c r="O665" s="23">
        <v>2</v>
      </c>
      <c r="P665" s="23">
        <v>55</v>
      </c>
      <c r="Q665" s="41">
        <f>(M665+N665*$N$2+(O665*$O$2)+P665*$P$2)</f>
        <v>528.50126439999997</v>
      </c>
      <c r="S665" s="16" t="s">
        <v>2862</v>
      </c>
    </row>
    <row r="666" spans="1:22" x14ac:dyDescent="0.25">
      <c r="A666" s="23">
        <v>23</v>
      </c>
      <c r="C666">
        <v>70</v>
      </c>
      <c r="D666" t="s">
        <v>1344</v>
      </c>
      <c r="E666" t="s">
        <v>1345</v>
      </c>
      <c r="F666">
        <v>4</v>
      </c>
      <c r="G666">
        <v>4</v>
      </c>
      <c r="H666" t="s">
        <v>1440</v>
      </c>
      <c r="I666" t="s">
        <v>1441</v>
      </c>
      <c r="J666" s="23">
        <v>11</v>
      </c>
      <c r="L666" s="41" t="s">
        <v>1302</v>
      </c>
      <c r="M666" s="41">
        <f t="shared" si="80"/>
        <v>375.18137860000002</v>
      </c>
      <c r="N666" s="23">
        <v>56</v>
      </c>
      <c r="O666" s="23">
        <v>2</v>
      </c>
      <c r="P666" s="23">
        <v>56</v>
      </c>
      <c r="Q666" s="41">
        <f>(M666+N666*$N$2+(O666*$O$2)+P666*$P$2)</f>
        <v>531.25292460000003</v>
      </c>
    </row>
    <row r="667" spans="1:22" x14ac:dyDescent="0.25">
      <c r="A667" s="23">
        <v>23</v>
      </c>
      <c r="C667">
        <v>71</v>
      </c>
      <c r="D667" t="s">
        <v>1344</v>
      </c>
      <c r="E667" t="s">
        <v>1345</v>
      </c>
      <c r="F667">
        <v>4</v>
      </c>
      <c r="G667">
        <v>4</v>
      </c>
      <c r="H667" t="s">
        <v>1442</v>
      </c>
      <c r="I667" t="s">
        <v>1443</v>
      </c>
      <c r="J667" s="23">
        <v>11</v>
      </c>
      <c r="L667" s="41" t="s">
        <v>1302</v>
      </c>
      <c r="M667" s="41">
        <f t="shared" si="80"/>
        <v>375.18137860000002</v>
      </c>
      <c r="O667" s="23">
        <v>2</v>
      </c>
    </row>
    <row r="668" spans="1:22" x14ac:dyDescent="0.25">
      <c r="A668" s="23">
        <v>23</v>
      </c>
      <c r="C668">
        <v>72</v>
      </c>
      <c r="D668" t="s">
        <v>1344</v>
      </c>
      <c r="E668" t="s">
        <v>1345</v>
      </c>
      <c r="F668">
        <v>4</v>
      </c>
      <c r="G668">
        <v>4</v>
      </c>
      <c r="H668" t="s">
        <v>1444</v>
      </c>
      <c r="I668" t="s">
        <v>1445</v>
      </c>
      <c r="J668" s="23">
        <v>11</v>
      </c>
      <c r="L668" s="41" t="s">
        <v>1302</v>
      </c>
      <c r="M668" s="41">
        <f t="shared" si="80"/>
        <v>375.18137860000002</v>
      </c>
      <c r="O668" s="23">
        <v>2</v>
      </c>
    </row>
    <row r="669" spans="1:22" x14ac:dyDescent="0.25">
      <c r="A669" s="23">
        <v>23</v>
      </c>
      <c r="C669">
        <v>73</v>
      </c>
      <c r="D669" t="s">
        <v>1344</v>
      </c>
      <c r="E669" t="s">
        <v>1345</v>
      </c>
      <c r="F669">
        <v>4</v>
      </c>
      <c r="G669">
        <v>4</v>
      </c>
      <c r="H669" t="s">
        <v>1446</v>
      </c>
      <c r="I669" t="s">
        <v>1447</v>
      </c>
      <c r="J669" s="23">
        <v>11</v>
      </c>
    </row>
    <row r="670" spans="1:22" x14ac:dyDescent="0.25">
      <c r="A670" s="23">
        <v>24</v>
      </c>
      <c r="C670">
        <v>24</v>
      </c>
      <c r="D670" t="s">
        <v>1448</v>
      </c>
      <c r="E670" t="s">
        <v>1449</v>
      </c>
      <c r="F670">
        <v>4</v>
      </c>
      <c r="G670">
        <v>2</v>
      </c>
      <c r="H670" t="s">
        <v>1450</v>
      </c>
      <c r="I670" t="s">
        <v>1451</v>
      </c>
      <c r="J670" s="23">
        <v>0</v>
      </c>
      <c r="K670" t="s">
        <v>58</v>
      </c>
      <c r="L670" s="23" t="s">
        <v>21</v>
      </c>
    </row>
    <row r="671" spans="1:22" x14ac:dyDescent="0.25">
      <c r="A671" s="23">
        <v>24</v>
      </c>
      <c r="C671">
        <v>25</v>
      </c>
      <c r="D671" t="s">
        <v>1448</v>
      </c>
      <c r="E671" t="s">
        <v>1449</v>
      </c>
      <c r="F671">
        <v>4</v>
      </c>
      <c r="G671">
        <v>2</v>
      </c>
      <c r="H671" t="s">
        <v>1452</v>
      </c>
      <c r="I671" t="s">
        <v>1453</v>
      </c>
      <c r="J671" s="23">
        <v>0</v>
      </c>
      <c r="K671" t="s">
        <v>58</v>
      </c>
      <c r="L671" s="23" t="s">
        <v>34</v>
      </c>
    </row>
    <row r="672" spans="1:22" x14ac:dyDescent="0.25">
      <c r="A672" s="23">
        <v>24</v>
      </c>
      <c r="C672">
        <v>26</v>
      </c>
      <c r="D672" t="s">
        <v>1448</v>
      </c>
      <c r="E672" t="s">
        <v>1449</v>
      </c>
      <c r="F672">
        <v>4</v>
      </c>
      <c r="G672">
        <v>2</v>
      </c>
      <c r="H672" t="s">
        <v>1454</v>
      </c>
      <c r="I672" t="s">
        <v>1455</v>
      </c>
      <c r="J672" s="23">
        <v>1</v>
      </c>
      <c r="K672" t="s">
        <v>58</v>
      </c>
      <c r="L672" s="23" t="s">
        <v>65</v>
      </c>
    </row>
    <row r="673" spans="1:22" x14ac:dyDescent="0.25">
      <c r="A673" s="23">
        <v>24</v>
      </c>
      <c r="C673">
        <v>27</v>
      </c>
      <c r="D673" t="s">
        <v>1448</v>
      </c>
      <c r="E673" t="s">
        <v>1449</v>
      </c>
      <c r="F673">
        <v>4</v>
      </c>
      <c r="G673">
        <v>2</v>
      </c>
      <c r="H673" t="s">
        <v>1456</v>
      </c>
      <c r="I673" t="s">
        <v>1457</v>
      </c>
      <c r="J673" s="23">
        <v>1</v>
      </c>
      <c r="K673" t="s">
        <v>58</v>
      </c>
    </row>
    <row r="674" spans="1:22" x14ac:dyDescent="0.25">
      <c r="A674" s="23">
        <v>24</v>
      </c>
      <c r="C674">
        <v>28</v>
      </c>
      <c r="D674" t="s">
        <v>1448</v>
      </c>
      <c r="E674" t="s">
        <v>1449</v>
      </c>
      <c r="F674">
        <v>4</v>
      </c>
      <c r="G674">
        <v>2</v>
      </c>
      <c r="H674" t="s">
        <v>1458</v>
      </c>
      <c r="I674" t="s">
        <v>1459</v>
      </c>
      <c r="J674" s="23">
        <v>2</v>
      </c>
      <c r="K674" t="s">
        <v>58</v>
      </c>
    </row>
    <row r="675" spans="1:22" x14ac:dyDescent="0.25">
      <c r="A675" s="23">
        <v>24</v>
      </c>
      <c r="C675">
        <v>29</v>
      </c>
      <c r="D675" t="s">
        <v>1448</v>
      </c>
      <c r="E675" t="s">
        <v>1449</v>
      </c>
      <c r="F675">
        <v>4</v>
      </c>
      <c r="G675">
        <v>2</v>
      </c>
      <c r="H675" t="s">
        <v>1460</v>
      </c>
      <c r="I675" t="s">
        <v>1461</v>
      </c>
      <c r="J675" s="23">
        <v>2</v>
      </c>
      <c r="K675" t="s">
        <v>58</v>
      </c>
    </row>
    <row r="676" spans="1:22" x14ac:dyDescent="0.25">
      <c r="A676" s="23">
        <v>24</v>
      </c>
      <c r="C676">
        <v>30</v>
      </c>
      <c r="D676" t="s">
        <v>1448</v>
      </c>
      <c r="E676" t="s">
        <v>1449</v>
      </c>
      <c r="F676">
        <v>4</v>
      </c>
      <c r="G676">
        <v>2</v>
      </c>
      <c r="H676" t="s">
        <v>1462</v>
      </c>
      <c r="I676" t="s">
        <v>1463</v>
      </c>
      <c r="J676" s="23">
        <v>3</v>
      </c>
      <c r="K676" t="s">
        <v>58</v>
      </c>
    </row>
    <row r="677" spans="1:22" x14ac:dyDescent="0.25">
      <c r="A677" s="23">
        <v>24</v>
      </c>
      <c r="C677">
        <v>31</v>
      </c>
      <c r="D677" t="s">
        <v>1448</v>
      </c>
      <c r="E677" t="s">
        <v>1449</v>
      </c>
      <c r="F677">
        <v>4</v>
      </c>
      <c r="G677">
        <v>2</v>
      </c>
      <c r="H677" t="s">
        <v>1464</v>
      </c>
      <c r="I677" t="s">
        <v>1465</v>
      </c>
      <c r="J677" s="23">
        <v>3</v>
      </c>
      <c r="K677" t="s">
        <v>58</v>
      </c>
    </row>
    <row r="678" spans="1:22" x14ac:dyDescent="0.25">
      <c r="A678" s="23">
        <v>24</v>
      </c>
      <c r="C678">
        <v>32</v>
      </c>
      <c r="D678" t="s">
        <v>1448</v>
      </c>
      <c r="E678" t="s">
        <v>1449</v>
      </c>
      <c r="F678">
        <v>4</v>
      </c>
      <c r="G678">
        <v>3</v>
      </c>
      <c r="H678" t="s">
        <v>1466</v>
      </c>
      <c r="I678" t="s">
        <v>1467</v>
      </c>
      <c r="J678" s="23">
        <v>4</v>
      </c>
      <c r="K678" t="s">
        <v>58</v>
      </c>
    </row>
    <row r="679" spans="1:22" x14ac:dyDescent="0.25">
      <c r="A679" s="23">
        <v>24</v>
      </c>
      <c r="C679">
        <v>33</v>
      </c>
      <c r="D679" t="s">
        <v>1448</v>
      </c>
      <c r="E679" t="s">
        <v>1449</v>
      </c>
      <c r="F679">
        <v>4</v>
      </c>
      <c r="G679">
        <v>3</v>
      </c>
      <c r="H679" t="s">
        <v>1468</v>
      </c>
      <c r="I679" t="s">
        <v>1469</v>
      </c>
      <c r="J679" s="23">
        <v>4</v>
      </c>
      <c r="K679" t="s">
        <v>58</v>
      </c>
    </row>
    <row r="680" spans="1:22" x14ac:dyDescent="0.25">
      <c r="A680" s="23">
        <v>24</v>
      </c>
      <c r="C680">
        <v>34</v>
      </c>
      <c r="D680" t="s">
        <v>1448</v>
      </c>
      <c r="E680" t="s">
        <v>1449</v>
      </c>
      <c r="F680">
        <v>4</v>
      </c>
      <c r="G680">
        <v>3</v>
      </c>
      <c r="H680" t="s">
        <v>1470</v>
      </c>
      <c r="I680" t="s">
        <v>1471</v>
      </c>
      <c r="J680" s="23">
        <v>5</v>
      </c>
      <c r="K680" t="s">
        <v>58</v>
      </c>
    </row>
    <row r="681" spans="1:22" x14ac:dyDescent="0.25">
      <c r="A681" s="23">
        <v>24</v>
      </c>
      <c r="C681">
        <v>35</v>
      </c>
      <c r="D681" t="s">
        <v>1448</v>
      </c>
      <c r="E681" t="s">
        <v>1449</v>
      </c>
      <c r="F681">
        <v>4</v>
      </c>
      <c r="G681">
        <v>3</v>
      </c>
      <c r="H681" t="s">
        <v>1472</v>
      </c>
      <c r="I681" t="s">
        <v>1473</v>
      </c>
      <c r="J681" s="23">
        <v>5</v>
      </c>
      <c r="K681" t="s">
        <v>58</v>
      </c>
    </row>
    <row r="682" spans="1:22" x14ac:dyDescent="0.25">
      <c r="A682" s="23">
        <v>24</v>
      </c>
      <c r="C682">
        <v>36</v>
      </c>
      <c r="D682" t="s">
        <v>1448</v>
      </c>
      <c r="E682" t="s">
        <v>1449</v>
      </c>
      <c r="F682">
        <v>4</v>
      </c>
      <c r="G682">
        <v>3</v>
      </c>
      <c r="H682" t="s">
        <v>1474</v>
      </c>
      <c r="I682" t="s">
        <v>1475</v>
      </c>
      <c r="J682" s="23">
        <v>6</v>
      </c>
      <c r="K682" t="s">
        <v>58</v>
      </c>
    </row>
    <row r="683" spans="1:22" x14ac:dyDescent="0.25">
      <c r="A683" s="23">
        <v>24</v>
      </c>
      <c r="C683">
        <v>37</v>
      </c>
      <c r="D683" t="s">
        <v>1448</v>
      </c>
      <c r="E683" t="s">
        <v>1449</v>
      </c>
      <c r="F683">
        <v>4</v>
      </c>
      <c r="G683">
        <v>3</v>
      </c>
      <c r="H683" t="s">
        <v>1476</v>
      </c>
      <c r="I683" t="s">
        <v>1477</v>
      </c>
      <c r="J683" s="23">
        <v>6</v>
      </c>
      <c r="K683" t="s">
        <v>58</v>
      </c>
    </row>
    <row r="684" spans="1:22" x14ac:dyDescent="0.25">
      <c r="A684" s="23">
        <v>24</v>
      </c>
      <c r="C684">
        <v>38</v>
      </c>
      <c r="D684" t="s">
        <v>1448</v>
      </c>
      <c r="E684" t="s">
        <v>1449</v>
      </c>
      <c r="F684">
        <v>4</v>
      </c>
      <c r="G684">
        <v>3</v>
      </c>
      <c r="H684" t="s">
        <v>1478</v>
      </c>
      <c r="I684" t="s">
        <v>1479</v>
      </c>
      <c r="J684" s="23">
        <v>7</v>
      </c>
      <c r="K684" t="s">
        <v>58</v>
      </c>
    </row>
    <row r="685" spans="1:22" x14ac:dyDescent="0.25">
      <c r="A685" s="23">
        <v>24</v>
      </c>
      <c r="C685">
        <v>39</v>
      </c>
      <c r="D685" t="s">
        <v>1448</v>
      </c>
      <c r="E685" t="s">
        <v>1449</v>
      </c>
      <c r="F685">
        <v>4</v>
      </c>
      <c r="G685">
        <v>3</v>
      </c>
      <c r="H685" t="s">
        <v>1480</v>
      </c>
      <c r="I685" t="s">
        <v>1481</v>
      </c>
      <c r="J685" s="23">
        <v>7</v>
      </c>
      <c r="K685" t="s">
        <v>58</v>
      </c>
    </row>
    <row r="686" spans="1:22" x14ac:dyDescent="0.25">
      <c r="A686" s="23">
        <v>24</v>
      </c>
      <c r="C686">
        <v>40</v>
      </c>
      <c r="D686" t="s">
        <v>1448</v>
      </c>
      <c r="E686" t="s">
        <v>1449</v>
      </c>
      <c r="F686">
        <v>4</v>
      </c>
      <c r="G686">
        <v>3</v>
      </c>
      <c r="H686" t="s">
        <v>1482</v>
      </c>
      <c r="I686" t="s">
        <v>1483</v>
      </c>
      <c r="J686" s="23">
        <v>8</v>
      </c>
      <c r="K686" t="s">
        <v>58</v>
      </c>
    </row>
    <row r="687" spans="1:22" x14ac:dyDescent="0.25">
      <c r="A687" s="23">
        <v>24</v>
      </c>
      <c r="C687">
        <v>41</v>
      </c>
      <c r="D687" t="s">
        <v>1448</v>
      </c>
      <c r="E687" t="s">
        <v>1449</v>
      </c>
      <c r="F687">
        <v>4</v>
      </c>
      <c r="G687">
        <v>3</v>
      </c>
      <c r="H687" t="s">
        <v>1484</v>
      </c>
      <c r="I687" t="s">
        <v>1485</v>
      </c>
      <c r="J687" s="23">
        <v>8</v>
      </c>
      <c r="K687" t="s">
        <v>58</v>
      </c>
    </row>
    <row r="688" spans="1:22" x14ac:dyDescent="0.25">
      <c r="A688" s="23">
        <v>24</v>
      </c>
      <c r="C688">
        <v>42</v>
      </c>
      <c r="D688" t="s">
        <v>1448</v>
      </c>
      <c r="E688" t="s">
        <v>1449</v>
      </c>
      <c r="F688">
        <v>4</v>
      </c>
      <c r="G688">
        <v>3</v>
      </c>
      <c r="H688" t="s">
        <v>1486</v>
      </c>
      <c r="I688" t="s">
        <v>1487</v>
      </c>
      <c r="J688" s="23">
        <v>9</v>
      </c>
      <c r="K688" s="1" t="s">
        <v>2842</v>
      </c>
      <c r="L688" s="23" t="s">
        <v>924</v>
      </c>
      <c r="M688" s="23">
        <f t="shared" ref="M688:M689" si="81">$Q$425</f>
        <v>307.03636640000002</v>
      </c>
      <c r="N688" s="23">
        <v>0</v>
      </c>
      <c r="O688" s="23">
        <v>6</v>
      </c>
      <c r="P688" s="23">
        <v>0</v>
      </c>
      <c r="Q688" s="41">
        <f>(M688+N688*$N$2+(O688*$O$2)+P688*$P$2)</f>
        <v>312.97209080000005</v>
      </c>
      <c r="R688" s="23">
        <v>313.15800000000002</v>
      </c>
      <c r="T688" s="10">
        <f t="shared" ref="T688:T717" si="82">(Q688-R688)/R688*100</f>
        <v>-5.9365943070261371E-2</v>
      </c>
      <c r="V688" s="23">
        <v>1.3299999999999999E-2</v>
      </c>
    </row>
    <row r="689" spans="1:22" x14ac:dyDescent="0.25">
      <c r="A689" s="23">
        <v>24</v>
      </c>
      <c r="C689">
        <v>43</v>
      </c>
      <c r="D689" t="s">
        <v>1448</v>
      </c>
      <c r="E689" t="s">
        <v>1449</v>
      </c>
      <c r="F689">
        <v>4</v>
      </c>
      <c r="G689">
        <v>3</v>
      </c>
      <c r="H689" t="s">
        <v>1488</v>
      </c>
      <c r="I689" t="s">
        <v>1489</v>
      </c>
      <c r="J689" s="23">
        <v>9</v>
      </c>
      <c r="K689" s="1" t="s">
        <v>2842</v>
      </c>
      <c r="L689" s="23" t="s">
        <v>924</v>
      </c>
      <c r="M689" s="23">
        <f t="shared" si="81"/>
        <v>307.03636640000002</v>
      </c>
      <c r="N689" s="23">
        <v>6</v>
      </c>
      <c r="O689" s="23">
        <v>6</v>
      </c>
      <c r="P689" s="23">
        <v>6</v>
      </c>
      <c r="Q689" s="41">
        <f>(M689+N689*$N$2+(O689*$O$2)+P689*$P$2)</f>
        <v>329.48205200000001</v>
      </c>
      <c r="R689" s="23">
        <v>330.25599999999997</v>
      </c>
      <c r="T689" s="10">
        <f t="shared" si="82"/>
        <v>-0.23434789981104406</v>
      </c>
      <c r="V689" s="23">
        <v>2.1100000000000001E-2</v>
      </c>
    </row>
    <row r="690" spans="1:22" x14ac:dyDescent="0.25">
      <c r="A690" s="23">
        <v>24</v>
      </c>
      <c r="C690">
        <v>44</v>
      </c>
      <c r="D690" t="s">
        <v>1448</v>
      </c>
      <c r="E690" t="s">
        <v>1449</v>
      </c>
      <c r="F690">
        <v>4</v>
      </c>
      <c r="G690">
        <v>3</v>
      </c>
      <c r="H690" t="s">
        <v>1490</v>
      </c>
      <c r="I690" t="s">
        <v>1491</v>
      </c>
      <c r="J690" s="23">
        <v>10</v>
      </c>
      <c r="K690" s="1" t="s">
        <v>2842</v>
      </c>
      <c r="L690" s="23" t="s">
        <v>1090</v>
      </c>
      <c r="M690" s="41">
        <f>$Q$508</f>
        <v>342.50213759999997</v>
      </c>
      <c r="N690" s="23">
        <v>0</v>
      </c>
      <c r="O690" s="23">
        <v>6</v>
      </c>
      <c r="P690" s="23">
        <v>0</v>
      </c>
      <c r="Q690" s="41">
        <f>(M690+N690*$N$2+(O690*$O$2)+P690*$P$2)</f>
        <v>348.437862</v>
      </c>
      <c r="R690" s="23">
        <v>349.89600000000002</v>
      </c>
      <c r="T690" s="10">
        <f t="shared" si="82"/>
        <v>-0.41673468687839232</v>
      </c>
      <c r="V690" s="23">
        <v>4.2799999999999998E-2</v>
      </c>
    </row>
    <row r="691" spans="1:22" x14ac:dyDescent="0.25">
      <c r="A691" s="23">
        <v>24</v>
      </c>
      <c r="C691">
        <v>45</v>
      </c>
      <c r="D691" t="s">
        <v>1448</v>
      </c>
      <c r="E691" t="s">
        <v>1449</v>
      </c>
      <c r="F691">
        <v>4</v>
      </c>
      <c r="G691">
        <v>3</v>
      </c>
      <c r="H691" t="s">
        <v>1492</v>
      </c>
      <c r="I691" t="s">
        <v>1493</v>
      </c>
      <c r="J691" s="23">
        <v>10</v>
      </c>
      <c r="L691" s="23" t="s">
        <v>1090</v>
      </c>
      <c r="M691" s="41">
        <f t="shared" ref="M691" si="83">$Q$508</f>
        <v>342.50213759999997</v>
      </c>
      <c r="N691" s="23">
        <v>4</v>
      </c>
      <c r="O691" s="23">
        <v>8</v>
      </c>
      <c r="P691" s="23">
        <v>4</v>
      </c>
      <c r="Q691" s="41">
        <f>(M691+N691*$N$2+(O691*$O$2)+P691*$P$2)</f>
        <v>361.4230776</v>
      </c>
      <c r="R691" s="23">
        <v>363.94799999999998</v>
      </c>
      <c r="T691" s="10">
        <f t="shared" si="82"/>
        <v>-0.69375910844405797</v>
      </c>
      <c r="V691" s="23">
        <v>6.0900000000000003E-2</v>
      </c>
    </row>
    <row r="692" spans="1:22" x14ac:dyDescent="0.25">
      <c r="A692" s="23">
        <v>24</v>
      </c>
      <c r="C692">
        <v>46</v>
      </c>
      <c r="D692" t="s">
        <v>1448</v>
      </c>
      <c r="E692" t="s">
        <v>1449</v>
      </c>
      <c r="F692">
        <v>4</v>
      </c>
      <c r="G692">
        <v>3</v>
      </c>
      <c r="H692" t="s">
        <v>1494</v>
      </c>
      <c r="I692" t="s">
        <v>1495</v>
      </c>
      <c r="J692" s="23">
        <v>11</v>
      </c>
      <c r="L692" s="41" t="s">
        <v>1302</v>
      </c>
      <c r="M692" s="41">
        <f>$Q$597</f>
        <v>375.18137860000002</v>
      </c>
      <c r="N692" s="23">
        <v>2</v>
      </c>
      <c r="O692" s="23">
        <v>0</v>
      </c>
      <c r="P692" s="23">
        <v>2</v>
      </c>
      <c r="Q692" s="41">
        <f>(M692+N692*$N$2+(O692*$O$2)+P692*$P$2)</f>
        <v>380.68469899999997</v>
      </c>
      <c r="R692" s="16">
        <v>381.98200000000003</v>
      </c>
      <c r="T692" s="10">
        <f t="shared" si="82"/>
        <v>-0.33962359482909177</v>
      </c>
      <c r="V692" s="23">
        <v>0.2243</v>
      </c>
    </row>
    <row r="693" spans="1:22" x14ac:dyDescent="0.25">
      <c r="A693" s="23">
        <v>24</v>
      </c>
      <c r="C693">
        <v>47</v>
      </c>
      <c r="D693" t="s">
        <v>1448</v>
      </c>
      <c r="E693" t="s">
        <v>1449</v>
      </c>
      <c r="F693">
        <v>4</v>
      </c>
      <c r="G693">
        <v>3</v>
      </c>
      <c r="H693" t="s">
        <v>1496</v>
      </c>
      <c r="I693" t="s">
        <v>1497</v>
      </c>
      <c r="J693" s="23">
        <v>11</v>
      </c>
      <c r="L693" s="41" t="s">
        <v>1302</v>
      </c>
      <c r="M693" s="41">
        <f t="shared" ref="M693" si="84">$Q$597</f>
        <v>375.18137860000002</v>
      </c>
      <c r="N693" s="23">
        <v>6</v>
      </c>
      <c r="O693" s="23">
        <v>0</v>
      </c>
      <c r="P693" s="23">
        <v>6</v>
      </c>
      <c r="Q693" s="41">
        <f>(M693+N693*$N$2+(O693*$O$2)+P693*$P$2)</f>
        <v>391.69133979999998</v>
      </c>
      <c r="R693" s="23">
        <v>395.13900000000001</v>
      </c>
      <c r="T693" s="10">
        <f t="shared" si="82"/>
        <v>-0.872518328993096</v>
      </c>
      <c r="V693" s="23">
        <v>0.46160000000000001</v>
      </c>
    </row>
    <row r="694" spans="1:22" s="17" customFormat="1" x14ac:dyDescent="0.25">
      <c r="A694" s="39">
        <v>24</v>
      </c>
      <c r="C694" s="17">
        <v>48</v>
      </c>
      <c r="D694" s="17" t="s">
        <v>1448</v>
      </c>
      <c r="E694" s="17" t="s">
        <v>1449</v>
      </c>
      <c r="F694" s="17">
        <v>4</v>
      </c>
      <c r="G694" s="17">
        <v>3</v>
      </c>
      <c r="H694" s="17" t="s">
        <v>1498</v>
      </c>
      <c r="I694" s="17" t="s">
        <v>1499</v>
      </c>
      <c r="J694" s="39">
        <v>12</v>
      </c>
      <c r="K694" s="17" t="s">
        <v>19</v>
      </c>
      <c r="L694" s="33" t="s">
        <v>2863</v>
      </c>
      <c r="M694" s="33">
        <f>$Q$16*12</f>
        <v>339.17637120000001</v>
      </c>
      <c r="N694" s="39">
        <v>19</v>
      </c>
      <c r="O694" s="39">
        <v>19</v>
      </c>
      <c r="P694" s="39">
        <v>20</v>
      </c>
      <c r="Q694" s="51">
        <f>(M694+N694*$N$2+(O694*$O$2)+P694*$P$2)</f>
        <v>410.92797140000005</v>
      </c>
      <c r="R694" s="39">
        <v>411.46800000000002</v>
      </c>
      <c r="T694" s="11">
        <f t="shared" si="82"/>
        <v>-0.13124437380305903</v>
      </c>
      <c r="U694" s="39"/>
      <c r="V694" s="39">
        <v>77616</v>
      </c>
    </row>
    <row r="695" spans="1:22" x14ac:dyDescent="0.25">
      <c r="A695" s="23">
        <v>24</v>
      </c>
      <c r="C695">
        <v>49</v>
      </c>
      <c r="D695" t="s">
        <v>1448</v>
      </c>
      <c r="E695" t="s">
        <v>1449</v>
      </c>
      <c r="F695">
        <v>4</v>
      </c>
      <c r="G695">
        <v>3</v>
      </c>
      <c r="H695" t="s">
        <v>1500</v>
      </c>
      <c r="I695" t="s">
        <v>1501</v>
      </c>
      <c r="J695" s="23">
        <v>12</v>
      </c>
      <c r="L695" s="23" t="s">
        <v>1498</v>
      </c>
      <c r="M695" s="41">
        <f>$Q$694</f>
        <v>410.92797140000005</v>
      </c>
      <c r="N695" s="23">
        <v>4</v>
      </c>
      <c r="O695" s="23">
        <v>0</v>
      </c>
      <c r="P695" s="23">
        <v>4</v>
      </c>
      <c r="Q695" s="41">
        <f>(M695+N695*$N$2+(O695*$O$2)+P695*$P$2)</f>
        <v>421.93461220000006</v>
      </c>
      <c r="R695" s="23">
        <v>422.05099999999999</v>
      </c>
      <c r="T695" s="10">
        <f t="shared" si="82"/>
        <v>-2.7576714662428763E-2</v>
      </c>
      <c r="V695" s="23">
        <v>2538</v>
      </c>
    </row>
    <row r="696" spans="1:22" x14ac:dyDescent="0.25">
      <c r="A696" s="23">
        <v>24</v>
      </c>
      <c r="B696" t="s">
        <v>19</v>
      </c>
      <c r="C696">
        <v>50</v>
      </c>
      <c r="D696" t="s">
        <v>1448</v>
      </c>
      <c r="E696" t="s">
        <v>1449</v>
      </c>
      <c r="F696">
        <v>4</v>
      </c>
      <c r="G696">
        <v>3</v>
      </c>
      <c r="H696" t="s">
        <v>1502</v>
      </c>
      <c r="I696" t="s">
        <v>1503</v>
      </c>
      <c r="J696" s="23">
        <v>12</v>
      </c>
      <c r="K696" t="s">
        <v>19</v>
      </c>
      <c r="L696" s="23" t="s">
        <v>1498</v>
      </c>
      <c r="M696" s="41">
        <f t="shared" ref="M696:M718" si="85">$Q$694</f>
        <v>410.92797140000005</v>
      </c>
      <c r="N696" s="23">
        <v>8</v>
      </c>
      <c r="O696" s="23">
        <v>0</v>
      </c>
      <c r="P696" s="23">
        <v>8</v>
      </c>
      <c r="Q696" s="41">
        <f>(M696+N696*$N$2+(O696*$O$2)+P696*$P$2)</f>
        <v>432.94125300000007</v>
      </c>
      <c r="R696" s="23">
        <v>435.05099999999999</v>
      </c>
      <c r="T696" s="10">
        <f t="shared" si="82"/>
        <v>-0.48494245502249467</v>
      </c>
      <c r="V696" s="23" t="s">
        <v>1504</v>
      </c>
    </row>
    <row r="697" spans="1:22" x14ac:dyDescent="0.25">
      <c r="A697" s="23">
        <v>24</v>
      </c>
      <c r="C697">
        <v>51</v>
      </c>
      <c r="D697" t="s">
        <v>1448</v>
      </c>
      <c r="E697" t="s">
        <v>1449</v>
      </c>
      <c r="F697">
        <v>4</v>
      </c>
      <c r="G697">
        <v>3</v>
      </c>
      <c r="H697" t="s">
        <v>1505</v>
      </c>
      <c r="I697" t="s">
        <v>1506</v>
      </c>
      <c r="J697" s="23">
        <v>12</v>
      </c>
      <c r="L697" s="23" t="s">
        <v>1498</v>
      </c>
      <c r="M697" s="41">
        <f t="shared" si="85"/>
        <v>410.92797140000005</v>
      </c>
      <c r="N697" s="23">
        <v>12</v>
      </c>
      <c r="O697" s="23">
        <v>0</v>
      </c>
      <c r="P697" s="23">
        <v>12</v>
      </c>
      <c r="Q697" s="41">
        <f>(M697+N697*$N$2+(O697*$O$2)+P697*$P$2)</f>
        <v>443.94789380000003</v>
      </c>
      <c r="R697" s="16">
        <v>444.31200000000001</v>
      </c>
      <c r="T697" s="10">
        <f t="shared" si="82"/>
        <v>-8.1948315598043844E-2</v>
      </c>
      <c r="V697" s="23">
        <v>2393410</v>
      </c>
    </row>
    <row r="698" spans="1:22" x14ac:dyDescent="0.25">
      <c r="A698" s="23">
        <v>24</v>
      </c>
      <c r="B698" t="s">
        <v>19</v>
      </c>
      <c r="C698">
        <v>52</v>
      </c>
      <c r="D698" t="s">
        <v>1448</v>
      </c>
      <c r="E698" t="s">
        <v>1449</v>
      </c>
      <c r="F698">
        <v>4</v>
      </c>
      <c r="G698">
        <v>3</v>
      </c>
      <c r="H698" t="s">
        <v>1507</v>
      </c>
      <c r="I698" t="s">
        <v>1508</v>
      </c>
      <c r="J698" s="23">
        <v>13</v>
      </c>
      <c r="K698" t="s">
        <v>19</v>
      </c>
      <c r="L698" s="23" t="s">
        <v>1498</v>
      </c>
      <c r="M698" s="41">
        <f t="shared" si="85"/>
        <v>410.92797140000005</v>
      </c>
      <c r="N698" s="23">
        <v>16</v>
      </c>
      <c r="O698" s="23">
        <v>0</v>
      </c>
      <c r="P698" s="23">
        <v>16</v>
      </c>
      <c r="Q698" s="41">
        <f>(M698+N698*$N$2+(O698*$O$2)+P698*$P$2)</f>
        <v>454.95453460000004</v>
      </c>
      <c r="R698" s="23">
        <v>456.35199999999998</v>
      </c>
      <c r="T698" s="10">
        <f t="shared" si="82"/>
        <v>-0.30622532606407565</v>
      </c>
      <c r="V698" s="23" t="s">
        <v>25</v>
      </c>
    </row>
    <row r="699" spans="1:22" x14ac:dyDescent="0.25">
      <c r="A699" s="23">
        <v>24</v>
      </c>
      <c r="B699" t="s">
        <v>19</v>
      </c>
      <c r="C699">
        <v>53</v>
      </c>
      <c r="D699" t="s">
        <v>1448</v>
      </c>
      <c r="E699" t="s">
        <v>1449</v>
      </c>
      <c r="F699">
        <v>4</v>
      </c>
      <c r="G699">
        <v>3</v>
      </c>
      <c r="H699" t="s">
        <v>1509</v>
      </c>
      <c r="I699" t="s">
        <v>1510</v>
      </c>
      <c r="J699" s="23">
        <v>13</v>
      </c>
      <c r="K699" t="s">
        <v>19</v>
      </c>
      <c r="L699" s="23" t="s">
        <v>1498</v>
      </c>
      <c r="M699" s="41">
        <f t="shared" si="85"/>
        <v>410.92797140000005</v>
      </c>
      <c r="N699" s="23">
        <v>19</v>
      </c>
      <c r="O699" s="23">
        <v>0</v>
      </c>
      <c r="P699" s="23">
        <v>19</v>
      </c>
      <c r="Q699" s="41">
        <f>(M699+N699*$N$2+(O699*$O$2)+P699*$P$2)</f>
        <v>463.2095152</v>
      </c>
      <c r="R699" s="23">
        <v>464.291</v>
      </c>
      <c r="T699" s="10">
        <f t="shared" si="82"/>
        <v>-0.23293253584497617</v>
      </c>
      <c r="V699" s="23" t="s">
        <v>25</v>
      </c>
    </row>
    <row r="700" spans="1:22" x14ac:dyDescent="0.25">
      <c r="A700" s="23">
        <v>24</v>
      </c>
      <c r="B700" t="s">
        <v>19</v>
      </c>
      <c r="C700">
        <v>54</v>
      </c>
      <c r="D700" t="s">
        <v>1448</v>
      </c>
      <c r="E700" t="s">
        <v>1449</v>
      </c>
      <c r="F700">
        <v>4</v>
      </c>
      <c r="G700">
        <v>3</v>
      </c>
      <c r="H700" t="s">
        <v>1511</v>
      </c>
      <c r="I700" t="s">
        <v>1512</v>
      </c>
      <c r="J700" s="23">
        <v>13</v>
      </c>
      <c r="K700" t="s">
        <v>19</v>
      </c>
      <c r="L700" s="23" t="s">
        <v>1498</v>
      </c>
      <c r="M700" s="41">
        <f t="shared" si="85"/>
        <v>410.92797140000005</v>
      </c>
      <c r="N700" s="23">
        <v>23</v>
      </c>
      <c r="O700" s="23">
        <v>0</v>
      </c>
      <c r="P700" s="23">
        <v>23</v>
      </c>
      <c r="Q700" s="41">
        <f>(M700+N700*$N$2+(O700*$O$2)+P700*$P$2)</f>
        <v>474.21615600000001</v>
      </c>
      <c r="R700" s="23">
        <v>474.01</v>
      </c>
      <c r="T700" s="10">
        <f t="shared" si="82"/>
        <v>4.3491909453391563E-2</v>
      </c>
      <c r="V700" s="23" t="s">
        <v>25</v>
      </c>
    </row>
    <row r="701" spans="1:22" x14ac:dyDescent="0.25">
      <c r="A701" s="23">
        <v>24</v>
      </c>
      <c r="C701">
        <v>55</v>
      </c>
      <c r="D701" t="s">
        <v>1448</v>
      </c>
      <c r="E701" t="s">
        <v>1449</v>
      </c>
      <c r="F701">
        <v>4</v>
      </c>
      <c r="G701">
        <v>3</v>
      </c>
      <c r="H701" t="s">
        <v>1513</v>
      </c>
      <c r="I701" t="s">
        <v>1514</v>
      </c>
      <c r="J701" s="23">
        <v>13</v>
      </c>
      <c r="L701" s="23" t="s">
        <v>1498</v>
      </c>
      <c r="M701" s="41">
        <f t="shared" si="85"/>
        <v>410.92797140000005</v>
      </c>
      <c r="N701" s="23">
        <v>25</v>
      </c>
      <c r="O701" s="23">
        <v>0</v>
      </c>
      <c r="P701" s="23">
        <v>25</v>
      </c>
      <c r="Q701" s="41">
        <f>(M701+N701*$N$2+(O701*$O$2)+P701*$P$2)</f>
        <v>479.71947640000008</v>
      </c>
      <c r="R701" s="16">
        <v>480.25599999999997</v>
      </c>
      <c r="T701" s="10">
        <f t="shared" si="82"/>
        <v>-0.11171616804368835</v>
      </c>
      <c r="V701" s="23">
        <v>209.82</v>
      </c>
    </row>
    <row r="702" spans="1:22" s="18" customFormat="1" x14ac:dyDescent="0.25">
      <c r="A702" s="36">
        <v>24</v>
      </c>
      <c r="C702" s="18">
        <v>56</v>
      </c>
      <c r="D702" s="18" t="s">
        <v>1448</v>
      </c>
      <c r="E702" s="18" t="s">
        <v>1449</v>
      </c>
      <c r="F702" s="18">
        <v>4</v>
      </c>
      <c r="G702" s="18">
        <v>3</v>
      </c>
      <c r="H702" s="18" t="s">
        <v>1515</v>
      </c>
      <c r="I702" s="18" t="s">
        <v>1516</v>
      </c>
      <c r="J702" s="36">
        <v>13</v>
      </c>
      <c r="L702" s="36" t="s">
        <v>1498</v>
      </c>
      <c r="M702" s="44">
        <f t="shared" si="85"/>
        <v>410.92797140000005</v>
      </c>
      <c r="N702" s="36">
        <v>28</v>
      </c>
      <c r="O702" s="36">
        <v>0</v>
      </c>
      <c r="P702" s="36">
        <v>28</v>
      </c>
      <c r="Q702" s="44">
        <f>(M702+N702*$N$2+(O702*$O$2)+P702*$P$2)</f>
        <v>487.97445700000003</v>
      </c>
      <c r="R702" s="36">
        <v>488.50299999999999</v>
      </c>
      <c r="T702" s="20">
        <f t="shared" si="82"/>
        <v>-0.10819646962249085</v>
      </c>
      <c r="U702" s="36"/>
      <c r="V702" s="36">
        <v>356.4</v>
      </c>
    </row>
    <row r="703" spans="1:22" x14ac:dyDescent="0.25">
      <c r="A703" s="23">
        <v>24</v>
      </c>
      <c r="C703">
        <v>57</v>
      </c>
      <c r="D703" t="s">
        <v>1448</v>
      </c>
      <c r="E703" t="s">
        <v>1449</v>
      </c>
      <c r="F703">
        <v>4</v>
      </c>
      <c r="G703">
        <v>4</v>
      </c>
      <c r="H703" t="s">
        <v>1517</v>
      </c>
      <c r="I703" t="s">
        <v>1518</v>
      </c>
      <c r="J703" s="23">
        <v>13</v>
      </c>
      <c r="L703" s="23" t="s">
        <v>1498</v>
      </c>
      <c r="M703" s="41">
        <f t="shared" si="85"/>
        <v>410.92797140000005</v>
      </c>
      <c r="N703" s="23">
        <v>30</v>
      </c>
      <c r="O703" s="23">
        <v>0</v>
      </c>
      <c r="P703" s="23">
        <v>30</v>
      </c>
      <c r="Q703" s="41">
        <f>(M703+N703*$N$2+(O703*$O$2)+P703*$P$2)</f>
        <v>493.47777740000004</v>
      </c>
      <c r="R703" s="23">
        <v>493.81400000000002</v>
      </c>
      <c r="T703" s="10">
        <f t="shared" si="82"/>
        <v>-6.8086891015642526E-2</v>
      </c>
      <c r="V703" s="23">
        <v>21.1</v>
      </c>
    </row>
    <row r="704" spans="1:22" x14ac:dyDescent="0.25">
      <c r="A704" s="23">
        <v>24</v>
      </c>
      <c r="C704">
        <v>58</v>
      </c>
      <c r="D704" t="s">
        <v>1448</v>
      </c>
      <c r="E704" t="s">
        <v>1449</v>
      </c>
      <c r="F704">
        <v>4</v>
      </c>
      <c r="G704">
        <v>4</v>
      </c>
      <c r="H704" t="s">
        <v>1519</v>
      </c>
      <c r="I704" t="s">
        <v>1520</v>
      </c>
      <c r="J704" s="23">
        <v>13</v>
      </c>
      <c r="L704" s="23" t="s">
        <v>1498</v>
      </c>
      <c r="M704" s="41">
        <f t="shared" si="85"/>
        <v>410.92797140000005</v>
      </c>
      <c r="N704" s="23">
        <v>32</v>
      </c>
      <c r="O704" s="23">
        <v>0</v>
      </c>
      <c r="P704" s="23">
        <v>33</v>
      </c>
      <c r="Q704" s="41">
        <f>(M704+N704*$N$2+(O704*$O$2)+P704*$P$2)</f>
        <v>499.65469360000009</v>
      </c>
      <c r="R704" s="23">
        <v>501.35199999999998</v>
      </c>
      <c r="T704" s="10">
        <f t="shared" si="82"/>
        <v>-0.33854585201612614</v>
      </c>
      <c r="V704" s="23">
        <v>7</v>
      </c>
    </row>
    <row r="705" spans="1:22" x14ac:dyDescent="0.25">
      <c r="A705" s="23">
        <v>24</v>
      </c>
      <c r="C705">
        <v>59</v>
      </c>
      <c r="D705" t="s">
        <v>1448</v>
      </c>
      <c r="E705" t="s">
        <v>1449</v>
      </c>
      <c r="F705">
        <v>4</v>
      </c>
      <c r="G705">
        <v>4</v>
      </c>
      <c r="H705" t="s">
        <v>1521</v>
      </c>
      <c r="I705" t="s">
        <v>1522</v>
      </c>
      <c r="J705" s="23">
        <v>13</v>
      </c>
      <c r="L705" s="23" t="s">
        <v>1498</v>
      </c>
      <c r="M705" s="41">
        <f t="shared" si="85"/>
        <v>410.92797140000005</v>
      </c>
      <c r="N705" s="23">
        <v>34</v>
      </c>
      <c r="O705" s="23">
        <v>0</v>
      </c>
      <c r="P705" s="23">
        <v>34</v>
      </c>
      <c r="Q705" s="41">
        <f>(M705+N705*$N$2+(O705*$O$2)+P705*$P$2)</f>
        <v>504.48441820000005</v>
      </c>
      <c r="R705" s="23">
        <v>505.54700000000003</v>
      </c>
      <c r="T705" s="10">
        <f t="shared" si="82"/>
        <v>-0.21018457235429649</v>
      </c>
      <c r="V705" s="23">
        <v>1.05</v>
      </c>
    </row>
    <row r="706" spans="1:22" x14ac:dyDescent="0.25">
      <c r="A706" s="23">
        <v>24</v>
      </c>
      <c r="C706">
        <v>60</v>
      </c>
      <c r="D706" t="s">
        <v>1448</v>
      </c>
      <c r="E706" t="s">
        <v>1449</v>
      </c>
      <c r="F706">
        <v>4</v>
      </c>
      <c r="G706">
        <v>4</v>
      </c>
      <c r="H706" t="s">
        <v>1523</v>
      </c>
      <c r="I706" t="s">
        <v>1524</v>
      </c>
      <c r="J706" s="23">
        <v>13</v>
      </c>
      <c r="L706" s="23" t="s">
        <v>1498</v>
      </c>
      <c r="M706" s="41">
        <f t="shared" si="85"/>
        <v>410.92797140000005</v>
      </c>
      <c r="N706" s="38">
        <v>36</v>
      </c>
      <c r="O706" s="38">
        <v>0</v>
      </c>
      <c r="P706" s="38">
        <v>37</v>
      </c>
      <c r="Q706" s="41">
        <f>(M706+N706*$N$2+(O706*$O$2)+P706*$P$2)</f>
        <v>510.6613344000001</v>
      </c>
      <c r="R706" s="23">
        <v>512.41099999999994</v>
      </c>
      <c r="T706" s="10">
        <f t="shared" si="82"/>
        <v>-0.34145746285693401</v>
      </c>
      <c r="V706" s="23">
        <v>0.49</v>
      </c>
    </row>
    <row r="707" spans="1:22" x14ac:dyDescent="0.25">
      <c r="A707" s="23">
        <v>24</v>
      </c>
      <c r="C707">
        <v>61</v>
      </c>
      <c r="D707" t="s">
        <v>1448</v>
      </c>
      <c r="E707" t="s">
        <v>1449</v>
      </c>
      <c r="F707">
        <v>4</v>
      </c>
      <c r="G707">
        <v>4</v>
      </c>
      <c r="H707" t="s">
        <v>1525</v>
      </c>
      <c r="I707" t="s">
        <v>1526</v>
      </c>
      <c r="J707" s="23">
        <v>13</v>
      </c>
      <c r="L707" s="23" t="s">
        <v>1498</v>
      </c>
      <c r="M707" s="41">
        <f t="shared" si="85"/>
        <v>410.92797140000005</v>
      </c>
      <c r="N707" s="23">
        <v>38</v>
      </c>
      <c r="O707" s="23">
        <v>0</v>
      </c>
      <c r="P707" s="23">
        <v>38</v>
      </c>
      <c r="Q707" s="41">
        <f>(M707+N707*$N$2+(O707*$O$2)+P707*$P$2)</f>
        <v>515.49105900000006</v>
      </c>
      <c r="R707" s="23">
        <v>516.07100000000003</v>
      </c>
      <c r="T707" s="10">
        <f t="shared" si="82"/>
        <v>-0.11237620404943555</v>
      </c>
      <c r="V707" s="23">
        <v>0.24299999999999999</v>
      </c>
    </row>
    <row r="708" spans="1:22" x14ac:dyDescent="0.25">
      <c r="A708" s="23">
        <v>24</v>
      </c>
      <c r="C708">
        <v>62</v>
      </c>
      <c r="D708" t="s">
        <v>1448</v>
      </c>
      <c r="E708" t="s">
        <v>1449</v>
      </c>
      <c r="F708">
        <v>4</v>
      </c>
      <c r="G708">
        <v>4</v>
      </c>
      <c r="H708" t="s">
        <v>1527</v>
      </c>
      <c r="I708" t="s">
        <v>1528</v>
      </c>
      <c r="J708" s="23">
        <v>13</v>
      </c>
      <c r="L708" s="23" t="s">
        <v>1498</v>
      </c>
      <c r="M708" s="41">
        <f t="shared" si="85"/>
        <v>410.92797140000005</v>
      </c>
      <c r="N708" s="23">
        <v>40</v>
      </c>
      <c r="O708" s="23">
        <v>0</v>
      </c>
      <c r="P708" s="23">
        <v>40</v>
      </c>
      <c r="Q708" s="41">
        <f>(M708+N708*$N$2+(O708*$O$2)+P708*$P$2)</f>
        <v>520.99437940000007</v>
      </c>
      <c r="R708" s="23">
        <v>522.49800000000005</v>
      </c>
      <c r="T708" s="10">
        <f t="shared" si="82"/>
        <v>-0.28777537904450862</v>
      </c>
      <c r="V708" s="23">
        <v>0.20599999999999999</v>
      </c>
    </row>
    <row r="709" spans="1:22" x14ac:dyDescent="0.25">
      <c r="A709" s="23">
        <v>24</v>
      </c>
      <c r="C709">
        <v>63</v>
      </c>
      <c r="D709" t="s">
        <v>1448</v>
      </c>
      <c r="E709" t="s">
        <v>1449</v>
      </c>
      <c r="F709">
        <v>4</v>
      </c>
      <c r="G709">
        <v>4</v>
      </c>
      <c r="H709" t="s">
        <v>1529</v>
      </c>
      <c r="I709" t="s">
        <v>1530</v>
      </c>
      <c r="J709" s="23">
        <v>13</v>
      </c>
      <c r="L709" s="23" t="s">
        <v>1498</v>
      </c>
      <c r="M709" s="41">
        <f t="shared" si="85"/>
        <v>410.92797140000005</v>
      </c>
      <c r="N709" s="23">
        <v>41</v>
      </c>
      <c r="O709" s="23">
        <v>0</v>
      </c>
      <c r="P709" s="23">
        <v>42</v>
      </c>
      <c r="Q709" s="41">
        <f>(M709+N709*$N$2+(O709*$O$2)+P709*$P$2)</f>
        <v>524.41963540000006</v>
      </c>
      <c r="R709" s="23">
        <v>525.89499999999998</v>
      </c>
      <c r="T709" s="10">
        <f t="shared" si="82"/>
        <v>-0.28054356858306712</v>
      </c>
      <c r="V709" s="23">
        <v>0.129</v>
      </c>
    </row>
    <row r="710" spans="1:22" x14ac:dyDescent="0.25">
      <c r="A710" s="23">
        <v>24</v>
      </c>
      <c r="C710">
        <v>64</v>
      </c>
      <c r="D710" t="s">
        <v>1448</v>
      </c>
      <c r="E710" t="s">
        <v>1449</v>
      </c>
      <c r="F710">
        <v>4</v>
      </c>
      <c r="G710">
        <v>4</v>
      </c>
      <c r="H710" t="s">
        <v>1531</v>
      </c>
      <c r="I710" t="s">
        <v>1532</v>
      </c>
      <c r="J710" s="23">
        <v>13</v>
      </c>
      <c r="L710" s="23" t="s">
        <v>1498</v>
      </c>
      <c r="M710" s="41">
        <f t="shared" si="85"/>
        <v>410.92797140000005</v>
      </c>
      <c r="N710" s="23">
        <v>43</v>
      </c>
      <c r="O710" s="23">
        <v>0</v>
      </c>
      <c r="P710" s="23">
        <v>43</v>
      </c>
      <c r="Q710" s="41">
        <f>(M710+N710*$N$2+(O710*$O$2)+P710*$P$2)</f>
        <v>529.24936000000002</v>
      </c>
      <c r="R710" s="16">
        <v>531.42399999999998</v>
      </c>
      <c r="T710" s="10">
        <f t="shared" si="82"/>
        <v>-0.40920997169867263</v>
      </c>
      <c r="V710" s="23">
        <v>4.2999999999999997E-2</v>
      </c>
    </row>
    <row r="711" spans="1:22" x14ac:dyDescent="0.25">
      <c r="A711" s="23">
        <v>24</v>
      </c>
      <c r="C711">
        <v>65</v>
      </c>
      <c r="D711" t="s">
        <v>1448</v>
      </c>
      <c r="E711" t="s">
        <v>1449</v>
      </c>
      <c r="F711">
        <v>4</v>
      </c>
      <c r="G711">
        <v>4</v>
      </c>
      <c r="H711" t="s">
        <v>1533</v>
      </c>
      <c r="I711" t="s">
        <v>1534</v>
      </c>
      <c r="J711" s="23">
        <v>13</v>
      </c>
      <c r="L711" s="23" t="s">
        <v>1498</v>
      </c>
      <c r="M711" s="41">
        <f t="shared" si="85"/>
        <v>410.92797140000005</v>
      </c>
      <c r="N711" s="38">
        <v>44</v>
      </c>
      <c r="O711" s="38">
        <v>0</v>
      </c>
      <c r="P711" s="38">
        <v>44</v>
      </c>
      <c r="Q711" s="41">
        <f>(M711+N711*$N$2+(O711*$O$2)+P711*$P$2)</f>
        <v>532.00102020000008</v>
      </c>
      <c r="R711" s="16">
        <v>533.46</v>
      </c>
      <c r="T711" s="10">
        <f t="shared" si="82"/>
        <v>-0.27349375773252949</v>
      </c>
      <c r="V711" s="23">
        <v>2.75E-2</v>
      </c>
    </row>
    <row r="712" spans="1:22" x14ac:dyDescent="0.25">
      <c r="A712" s="23">
        <v>24</v>
      </c>
      <c r="C712">
        <v>66</v>
      </c>
      <c r="D712" t="s">
        <v>1448</v>
      </c>
      <c r="E712" t="s">
        <v>1449</v>
      </c>
      <c r="F712">
        <v>4</v>
      </c>
      <c r="G712">
        <v>4</v>
      </c>
      <c r="H712" t="s">
        <v>1535</v>
      </c>
      <c r="I712" t="s">
        <v>1536</v>
      </c>
      <c r="J712" s="23">
        <v>13</v>
      </c>
      <c r="L712" s="23" t="s">
        <v>1498</v>
      </c>
      <c r="M712" s="41">
        <f t="shared" si="85"/>
        <v>410.92797140000005</v>
      </c>
      <c r="N712" s="23">
        <v>46</v>
      </c>
      <c r="O712" s="23">
        <v>0</v>
      </c>
      <c r="P712" s="23">
        <v>46</v>
      </c>
      <c r="Q712" s="41">
        <f>(M712+N712*$N$2+(O712*$O$2)+P712*$P$2)</f>
        <v>537.50434060000009</v>
      </c>
      <c r="R712" s="16">
        <v>538.75800000000004</v>
      </c>
      <c r="T712" s="10">
        <f t="shared" si="82"/>
        <v>-0.2326943451419648</v>
      </c>
      <c r="V712" s="23">
        <v>2.3800000000000002E-2</v>
      </c>
    </row>
    <row r="713" spans="1:22" x14ac:dyDescent="0.25">
      <c r="A713" s="23">
        <v>24</v>
      </c>
      <c r="C713">
        <v>67</v>
      </c>
      <c r="D713" t="s">
        <v>1448</v>
      </c>
      <c r="E713" t="s">
        <v>1449</v>
      </c>
      <c r="F713">
        <v>4</v>
      </c>
      <c r="G713">
        <v>4</v>
      </c>
      <c r="H713" t="s">
        <v>1537</v>
      </c>
      <c r="I713" t="s">
        <v>1538</v>
      </c>
      <c r="J713" s="23">
        <v>13</v>
      </c>
      <c r="L713" s="23" t="s">
        <v>1498</v>
      </c>
      <c r="M713" s="41">
        <f t="shared" si="85"/>
        <v>410.92797140000005</v>
      </c>
      <c r="N713" s="23">
        <v>47</v>
      </c>
      <c r="O713" s="23">
        <v>0</v>
      </c>
      <c r="P713" s="23">
        <v>47</v>
      </c>
      <c r="Q713" s="41">
        <f>(M713+N713*$N$2+(O713*$O$2)+P713*$P$2)</f>
        <v>540.25600080000004</v>
      </c>
      <c r="R713" s="16">
        <v>541.27499999999998</v>
      </c>
      <c r="T713" s="10">
        <f t="shared" si="82"/>
        <v>-0.18825905500899529</v>
      </c>
      <c r="V713" s="23">
        <v>1.0999999999999999E-2</v>
      </c>
    </row>
    <row r="714" spans="1:22" x14ac:dyDescent="0.25">
      <c r="A714" s="23">
        <v>24</v>
      </c>
      <c r="C714">
        <v>68</v>
      </c>
      <c r="D714" t="s">
        <v>1448</v>
      </c>
      <c r="E714" t="s">
        <v>1449</v>
      </c>
      <c r="F714">
        <v>4</v>
      </c>
      <c r="G714">
        <v>4</v>
      </c>
      <c r="H714" t="s">
        <v>1539</v>
      </c>
      <c r="I714" t="s">
        <v>1540</v>
      </c>
      <c r="J714" s="23">
        <v>13</v>
      </c>
      <c r="K714" s="1" t="s">
        <v>98</v>
      </c>
      <c r="L714" s="23" t="s">
        <v>1498</v>
      </c>
      <c r="M714" s="41">
        <f t="shared" si="85"/>
        <v>410.92797140000005</v>
      </c>
      <c r="N714" s="38">
        <v>48</v>
      </c>
      <c r="O714" s="38">
        <v>0</v>
      </c>
      <c r="P714" s="23">
        <v>48</v>
      </c>
      <c r="Q714" s="41">
        <f>(M714+N714*$N$2+(O714*$O$2)+P714*$P$2)</f>
        <v>543.0076610000001</v>
      </c>
      <c r="R714" s="16">
        <v>544.87</v>
      </c>
      <c r="T714" s="10">
        <f t="shared" si="82"/>
        <v>-0.34179510708974736</v>
      </c>
      <c r="V714" s="23">
        <v>0.01</v>
      </c>
    </row>
    <row r="715" spans="1:22" x14ac:dyDescent="0.25">
      <c r="A715" s="23">
        <v>24</v>
      </c>
      <c r="C715">
        <v>69</v>
      </c>
      <c r="D715" t="s">
        <v>1448</v>
      </c>
      <c r="E715" t="s">
        <v>1449</v>
      </c>
      <c r="F715">
        <v>4</v>
      </c>
      <c r="G715">
        <v>4</v>
      </c>
      <c r="H715" t="s">
        <v>1541</v>
      </c>
      <c r="I715" t="s">
        <v>1542</v>
      </c>
      <c r="J715" s="23">
        <v>13</v>
      </c>
      <c r="L715" s="23" t="s">
        <v>1498</v>
      </c>
      <c r="M715" s="41">
        <f t="shared" si="85"/>
        <v>410.92797140000005</v>
      </c>
      <c r="N715" s="38">
        <v>48</v>
      </c>
      <c r="O715" s="23">
        <v>0</v>
      </c>
      <c r="P715" s="23">
        <v>47</v>
      </c>
      <c r="Q715" s="41">
        <f>(M715+N715*$N$2+(O715*$O$2)+P715*$P$2)</f>
        <v>542.33406520000005</v>
      </c>
      <c r="R715" s="61">
        <v>547.77599999999995</v>
      </c>
      <c r="T715" s="10">
        <f t="shared" si="82"/>
        <v>-0.99345988141136143</v>
      </c>
      <c r="V715" s="23">
        <v>6.0000000000000001E-3</v>
      </c>
    </row>
    <row r="716" spans="1:22" x14ac:dyDescent="0.25">
      <c r="A716" s="23">
        <v>24</v>
      </c>
      <c r="C716">
        <v>70</v>
      </c>
      <c r="D716" t="s">
        <v>1448</v>
      </c>
      <c r="E716" t="s">
        <v>1449</v>
      </c>
      <c r="F716">
        <v>4</v>
      </c>
      <c r="G716">
        <v>4</v>
      </c>
      <c r="H716" t="s">
        <v>1543</v>
      </c>
      <c r="I716" t="s">
        <v>1544</v>
      </c>
      <c r="J716" s="23">
        <v>13</v>
      </c>
      <c r="L716" s="23" t="s">
        <v>1498</v>
      </c>
      <c r="M716" s="41">
        <f t="shared" si="85"/>
        <v>410.92797140000005</v>
      </c>
      <c r="N716" s="38">
        <v>48</v>
      </c>
      <c r="O716" s="23">
        <v>0</v>
      </c>
      <c r="P716" s="23">
        <v>46</v>
      </c>
      <c r="Q716" s="41">
        <f>(M716+N716*$N$2+(O716*$O$2)+P716*$P$2)</f>
        <v>541.66046940000001</v>
      </c>
      <c r="R716" s="16">
        <v>531.06590000000006</v>
      </c>
      <c r="T716" s="10">
        <f t="shared" si="82"/>
        <v>1.9949632239614619</v>
      </c>
      <c r="V716" s="23">
        <v>6.0000000000000001E-3</v>
      </c>
    </row>
    <row r="717" spans="1:22" x14ac:dyDescent="0.25">
      <c r="A717" s="23">
        <v>24</v>
      </c>
      <c r="C717">
        <v>71</v>
      </c>
      <c r="D717" t="s">
        <v>1448</v>
      </c>
      <c r="E717" t="s">
        <v>1449</v>
      </c>
      <c r="F717">
        <v>4</v>
      </c>
      <c r="G717">
        <v>4</v>
      </c>
      <c r="H717" t="s">
        <v>1545</v>
      </c>
      <c r="I717" t="s">
        <v>1546</v>
      </c>
      <c r="J717" s="23">
        <v>13</v>
      </c>
      <c r="L717" s="23" t="s">
        <v>1498</v>
      </c>
      <c r="M717" s="41">
        <f t="shared" si="85"/>
        <v>410.92797140000005</v>
      </c>
      <c r="N717" s="38">
        <v>48</v>
      </c>
      <c r="O717" s="23">
        <v>0</v>
      </c>
      <c r="P717" s="23">
        <v>45</v>
      </c>
      <c r="Q717" s="41">
        <f>(M717+N717*$N$2+(O717*$O$2)+P717*$P$2)</f>
        <v>540.98687360000008</v>
      </c>
      <c r="R717" s="16">
        <v>503.22</v>
      </c>
      <c r="T717" s="10">
        <f t="shared" si="82"/>
        <v>7.5050422479233836</v>
      </c>
    </row>
    <row r="718" spans="1:22" x14ac:dyDescent="0.25">
      <c r="A718" s="23">
        <v>24</v>
      </c>
      <c r="C718">
        <v>72</v>
      </c>
      <c r="D718" t="s">
        <v>1448</v>
      </c>
      <c r="E718" t="s">
        <v>1449</v>
      </c>
      <c r="F718">
        <v>4</v>
      </c>
      <c r="G718">
        <v>4</v>
      </c>
      <c r="H718" t="s">
        <v>1547</v>
      </c>
      <c r="I718" t="s">
        <v>1548</v>
      </c>
      <c r="J718" s="23">
        <v>13</v>
      </c>
      <c r="L718" s="23" t="s">
        <v>1498</v>
      </c>
      <c r="M718" s="41">
        <f t="shared" si="85"/>
        <v>410.92797140000005</v>
      </c>
      <c r="N718" s="38">
        <v>48</v>
      </c>
      <c r="O718" s="23">
        <v>0</v>
      </c>
      <c r="P718" s="23">
        <v>44</v>
      </c>
      <c r="Q718" s="41">
        <f>(M718+N718*$N$2+(O718*$O$2)+P718*$P$2)</f>
        <v>540.31327780000004</v>
      </c>
      <c r="T718" s="10"/>
    </row>
    <row r="719" spans="1:22" x14ac:dyDescent="0.25">
      <c r="A719" s="23">
        <v>24</v>
      </c>
      <c r="C719">
        <v>73</v>
      </c>
      <c r="D719" t="s">
        <v>1448</v>
      </c>
      <c r="E719" t="s">
        <v>1449</v>
      </c>
      <c r="F719">
        <v>4</v>
      </c>
      <c r="G719">
        <v>4</v>
      </c>
      <c r="H719" t="s">
        <v>1549</v>
      </c>
      <c r="I719" t="s">
        <v>1550</v>
      </c>
      <c r="J719" s="23">
        <v>13</v>
      </c>
      <c r="M719" s="41"/>
    </row>
    <row r="720" spans="1:22" x14ac:dyDescent="0.25">
      <c r="A720" s="23">
        <v>24</v>
      </c>
      <c r="C720">
        <v>74</v>
      </c>
      <c r="D720" t="s">
        <v>1448</v>
      </c>
      <c r="E720" t="s">
        <v>1449</v>
      </c>
      <c r="F720">
        <v>4</v>
      </c>
      <c r="G720">
        <v>4</v>
      </c>
      <c r="H720" t="s">
        <v>1551</v>
      </c>
      <c r="I720" t="s">
        <v>1552</v>
      </c>
      <c r="J720" s="23">
        <v>13</v>
      </c>
    </row>
    <row r="721" spans="1:12" x14ac:dyDescent="0.25">
      <c r="A721" s="23">
        <v>25</v>
      </c>
      <c r="C721">
        <v>25</v>
      </c>
      <c r="D721" t="s">
        <v>1553</v>
      </c>
      <c r="E721" t="s">
        <v>1554</v>
      </c>
      <c r="F721">
        <v>4</v>
      </c>
      <c r="G721">
        <v>2</v>
      </c>
      <c r="H721" t="s">
        <v>1555</v>
      </c>
      <c r="I721" t="s">
        <v>1556</v>
      </c>
      <c r="J721" s="23">
        <v>0</v>
      </c>
      <c r="K721" t="s">
        <v>58</v>
      </c>
      <c r="L721" s="23" t="s">
        <v>21</v>
      </c>
    </row>
    <row r="722" spans="1:12" x14ac:dyDescent="0.25">
      <c r="A722" s="23">
        <v>25</v>
      </c>
      <c r="C722">
        <v>26</v>
      </c>
      <c r="D722" t="s">
        <v>1553</v>
      </c>
      <c r="E722" t="s">
        <v>1554</v>
      </c>
      <c r="F722">
        <v>4</v>
      </c>
      <c r="G722">
        <v>2</v>
      </c>
      <c r="H722" t="s">
        <v>1557</v>
      </c>
      <c r="I722" t="s">
        <v>1558</v>
      </c>
      <c r="J722" s="23">
        <v>0</v>
      </c>
      <c r="K722" t="s">
        <v>58</v>
      </c>
      <c r="L722" s="23" t="s">
        <v>34</v>
      </c>
    </row>
    <row r="723" spans="1:12" x14ac:dyDescent="0.25">
      <c r="A723" s="23">
        <v>25</v>
      </c>
      <c r="C723">
        <v>27</v>
      </c>
      <c r="D723" t="s">
        <v>1553</v>
      </c>
      <c r="E723" t="s">
        <v>1554</v>
      </c>
      <c r="F723">
        <v>4</v>
      </c>
      <c r="G723">
        <v>2</v>
      </c>
      <c r="H723" t="s">
        <v>1559</v>
      </c>
      <c r="I723" t="s">
        <v>1560</v>
      </c>
      <c r="J723" s="23">
        <v>1</v>
      </c>
      <c r="K723" t="s">
        <v>58</v>
      </c>
      <c r="L723" s="23" t="s">
        <v>65</v>
      </c>
    </row>
    <row r="724" spans="1:12" x14ac:dyDescent="0.25">
      <c r="A724" s="23">
        <v>25</v>
      </c>
      <c r="C724">
        <v>28</v>
      </c>
      <c r="D724" t="s">
        <v>1553</v>
      </c>
      <c r="E724" t="s">
        <v>1554</v>
      </c>
      <c r="F724">
        <v>4</v>
      </c>
      <c r="G724">
        <v>2</v>
      </c>
      <c r="H724" t="s">
        <v>1561</v>
      </c>
      <c r="I724" t="s">
        <v>1562</v>
      </c>
      <c r="J724" s="23">
        <v>1</v>
      </c>
      <c r="K724" t="s">
        <v>58</v>
      </c>
    </row>
    <row r="725" spans="1:12" x14ac:dyDescent="0.25">
      <c r="A725" s="23">
        <v>25</v>
      </c>
      <c r="C725">
        <v>29</v>
      </c>
      <c r="D725" t="s">
        <v>1553</v>
      </c>
      <c r="E725" t="s">
        <v>1554</v>
      </c>
      <c r="F725">
        <v>4</v>
      </c>
      <c r="G725">
        <v>2</v>
      </c>
      <c r="H725" t="s">
        <v>1563</v>
      </c>
      <c r="I725" t="s">
        <v>1564</v>
      </c>
      <c r="J725" s="23">
        <v>2</v>
      </c>
      <c r="K725" t="s">
        <v>58</v>
      </c>
    </row>
    <row r="726" spans="1:12" x14ac:dyDescent="0.25">
      <c r="A726" s="23">
        <v>25</v>
      </c>
      <c r="C726">
        <v>30</v>
      </c>
      <c r="D726" t="s">
        <v>1553</v>
      </c>
      <c r="E726" t="s">
        <v>1554</v>
      </c>
      <c r="F726">
        <v>4</v>
      </c>
      <c r="G726">
        <v>2</v>
      </c>
      <c r="H726" t="s">
        <v>1565</v>
      </c>
      <c r="I726" t="s">
        <v>1566</v>
      </c>
      <c r="J726" s="23">
        <v>2</v>
      </c>
      <c r="K726" t="s">
        <v>58</v>
      </c>
    </row>
    <row r="727" spans="1:12" x14ac:dyDescent="0.25">
      <c r="A727" s="23">
        <v>25</v>
      </c>
      <c r="C727">
        <v>31</v>
      </c>
      <c r="D727" t="s">
        <v>1553</v>
      </c>
      <c r="E727" t="s">
        <v>1554</v>
      </c>
      <c r="F727">
        <v>4</v>
      </c>
      <c r="G727">
        <v>2</v>
      </c>
      <c r="H727" t="s">
        <v>1567</v>
      </c>
      <c r="I727" t="s">
        <v>1568</v>
      </c>
      <c r="J727" s="23">
        <v>3</v>
      </c>
      <c r="K727" t="s">
        <v>58</v>
      </c>
    </row>
    <row r="728" spans="1:12" x14ac:dyDescent="0.25">
      <c r="A728" s="23">
        <v>25</v>
      </c>
      <c r="C728">
        <v>32</v>
      </c>
      <c r="D728" t="s">
        <v>1553</v>
      </c>
      <c r="E728" t="s">
        <v>1554</v>
      </c>
      <c r="F728">
        <v>4</v>
      </c>
      <c r="G728">
        <v>2</v>
      </c>
      <c r="H728" t="s">
        <v>1569</v>
      </c>
      <c r="I728" t="s">
        <v>1570</v>
      </c>
      <c r="J728" s="23">
        <v>3</v>
      </c>
      <c r="K728" t="s">
        <v>58</v>
      </c>
    </row>
    <row r="729" spans="1:12" x14ac:dyDescent="0.25">
      <c r="A729" s="23">
        <v>25</v>
      </c>
      <c r="C729">
        <v>33</v>
      </c>
      <c r="D729" t="s">
        <v>1553</v>
      </c>
      <c r="E729" t="s">
        <v>1554</v>
      </c>
      <c r="F729">
        <v>4</v>
      </c>
      <c r="G729">
        <v>3</v>
      </c>
      <c r="H729" t="s">
        <v>1571</v>
      </c>
      <c r="I729" t="s">
        <v>1572</v>
      </c>
      <c r="J729" s="23">
        <v>4</v>
      </c>
      <c r="K729" t="s">
        <v>58</v>
      </c>
    </row>
    <row r="730" spans="1:12" x14ac:dyDescent="0.25">
      <c r="A730" s="23">
        <v>25</v>
      </c>
      <c r="C730">
        <v>34</v>
      </c>
      <c r="D730" t="s">
        <v>1553</v>
      </c>
      <c r="E730" t="s">
        <v>1554</v>
      </c>
      <c r="F730">
        <v>4</v>
      </c>
      <c r="G730">
        <v>3</v>
      </c>
      <c r="H730" t="s">
        <v>1573</v>
      </c>
      <c r="I730" t="s">
        <v>1574</v>
      </c>
      <c r="J730" s="23">
        <v>4</v>
      </c>
      <c r="K730" t="s">
        <v>58</v>
      </c>
    </row>
    <row r="731" spans="1:12" x14ac:dyDescent="0.25">
      <c r="A731" s="23">
        <v>25</v>
      </c>
      <c r="C731">
        <v>35</v>
      </c>
      <c r="D731" t="s">
        <v>1553</v>
      </c>
      <c r="E731" t="s">
        <v>1554</v>
      </c>
      <c r="F731">
        <v>4</v>
      </c>
      <c r="G731">
        <v>3</v>
      </c>
      <c r="H731" t="s">
        <v>1575</v>
      </c>
      <c r="I731" t="s">
        <v>1576</v>
      </c>
      <c r="J731" s="23">
        <v>5</v>
      </c>
      <c r="K731" t="s">
        <v>58</v>
      </c>
    </row>
    <row r="732" spans="1:12" x14ac:dyDescent="0.25">
      <c r="A732" s="23">
        <v>25</v>
      </c>
      <c r="C732">
        <v>36</v>
      </c>
      <c r="D732" t="s">
        <v>1553</v>
      </c>
      <c r="E732" t="s">
        <v>1554</v>
      </c>
      <c r="F732">
        <v>4</v>
      </c>
      <c r="G732">
        <v>3</v>
      </c>
      <c r="H732" t="s">
        <v>1577</v>
      </c>
      <c r="I732" t="s">
        <v>1578</v>
      </c>
      <c r="J732" s="23">
        <v>5</v>
      </c>
      <c r="K732" t="s">
        <v>58</v>
      </c>
    </row>
    <row r="733" spans="1:12" x14ac:dyDescent="0.25">
      <c r="A733" s="23">
        <v>25</v>
      </c>
      <c r="C733">
        <v>37</v>
      </c>
      <c r="D733" t="s">
        <v>1553</v>
      </c>
      <c r="E733" t="s">
        <v>1554</v>
      </c>
      <c r="F733">
        <v>4</v>
      </c>
      <c r="G733">
        <v>3</v>
      </c>
      <c r="H733" t="s">
        <v>1579</v>
      </c>
      <c r="I733" t="s">
        <v>1580</v>
      </c>
      <c r="J733" s="23">
        <v>6</v>
      </c>
      <c r="K733" t="s">
        <v>58</v>
      </c>
    </row>
    <row r="734" spans="1:12" x14ac:dyDescent="0.25">
      <c r="A734" s="23">
        <v>25</v>
      </c>
      <c r="C734">
        <v>38</v>
      </c>
      <c r="D734" t="s">
        <v>1553</v>
      </c>
      <c r="E734" t="s">
        <v>1554</v>
      </c>
      <c r="F734">
        <v>4</v>
      </c>
      <c r="G734">
        <v>3</v>
      </c>
      <c r="H734" t="s">
        <v>1581</v>
      </c>
      <c r="I734" t="s">
        <v>1582</v>
      </c>
      <c r="J734" s="23">
        <v>6</v>
      </c>
      <c r="K734" t="s">
        <v>58</v>
      </c>
    </row>
    <row r="735" spans="1:12" x14ac:dyDescent="0.25">
      <c r="A735" s="23">
        <v>25</v>
      </c>
      <c r="C735">
        <v>39</v>
      </c>
      <c r="D735" t="s">
        <v>1553</v>
      </c>
      <c r="E735" t="s">
        <v>1554</v>
      </c>
      <c r="F735">
        <v>4</v>
      </c>
      <c r="G735">
        <v>3</v>
      </c>
      <c r="H735" t="s">
        <v>1583</v>
      </c>
      <c r="I735" t="s">
        <v>1584</v>
      </c>
      <c r="J735" s="23">
        <v>7</v>
      </c>
      <c r="K735" t="s">
        <v>58</v>
      </c>
    </row>
    <row r="736" spans="1:12" x14ac:dyDescent="0.25">
      <c r="A736" s="23">
        <v>25</v>
      </c>
      <c r="C736">
        <v>40</v>
      </c>
      <c r="D736" t="s">
        <v>1553</v>
      </c>
      <c r="E736" t="s">
        <v>1554</v>
      </c>
      <c r="F736">
        <v>4</v>
      </c>
      <c r="G736">
        <v>3</v>
      </c>
      <c r="H736" t="s">
        <v>1585</v>
      </c>
      <c r="I736" t="s">
        <v>1586</v>
      </c>
      <c r="J736" s="23">
        <v>7</v>
      </c>
      <c r="K736" t="s">
        <v>58</v>
      </c>
    </row>
    <row r="737" spans="1:22" x14ac:dyDescent="0.25">
      <c r="A737" s="23">
        <v>25</v>
      </c>
      <c r="C737">
        <v>41</v>
      </c>
      <c r="D737" t="s">
        <v>1553</v>
      </c>
      <c r="E737" t="s">
        <v>1554</v>
      </c>
      <c r="F737">
        <v>4</v>
      </c>
      <c r="G737">
        <v>3</v>
      </c>
      <c r="H737" t="s">
        <v>1587</v>
      </c>
      <c r="I737" t="s">
        <v>1588</v>
      </c>
      <c r="J737" s="23">
        <v>8</v>
      </c>
      <c r="K737" t="s">
        <v>58</v>
      </c>
      <c r="Q737" s="41"/>
      <c r="R737" s="41"/>
      <c r="T737" s="10"/>
    </row>
    <row r="738" spans="1:22" x14ac:dyDescent="0.25">
      <c r="A738" s="23">
        <v>25</v>
      </c>
      <c r="C738">
        <v>42</v>
      </c>
      <c r="D738" t="s">
        <v>1553</v>
      </c>
      <c r="E738" t="s">
        <v>1554</v>
      </c>
      <c r="F738">
        <v>4</v>
      </c>
      <c r="G738">
        <v>3</v>
      </c>
      <c r="H738" t="s">
        <v>1589</v>
      </c>
      <c r="I738" t="s">
        <v>1590</v>
      </c>
      <c r="J738" s="23">
        <v>8</v>
      </c>
      <c r="K738" t="s">
        <v>58</v>
      </c>
      <c r="Q738" s="41"/>
      <c r="R738" s="41"/>
      <c r="T738" s="10"/>
    </row>
    <row r="739" spans="1:22" x14ac:dyDescent="0.25">
      <c r="A739" s="23">
        <v>25</v>
      </c>
      <c r="C739">
        <v>43</v>
      </c>
      <c r="D739" t="s">
        <v>1553</v>
      </c>
      <c r="E739" t="s">
        <v>1554</v>
      </c>
      <c r="F739">
        <v>4</v>
      </c>
      <c r="G739">
        <v>3</v>
      </c>
      <c r="H739" t="s">
        <v>1591</v>
      </c>
      <c r="I739" t="s">
        <v>1592</v>
      </c>
      <c r="J739" s="23">
        <v>9</v>
      </c>
      <c r="K739" t="s">
        <v>58</v>
      </c>
      <c r="Q739" s="41"/>
      <c r="R739" s="59"/>
      <c r="T739" s="10"/>
    </row>
    <row r="740" spans="1:22" x14ac:dyDescent="0.25">
      <c r="A740" s="23">
        <v>25</v>
      </c>
      <c r="C740">
        <v>44</v>
      </c>
      <c r="D740" t="s">
        <v>1553</v>
      </c>
      <c r="E740" t="s">
        <v>1554</v>
      </c>
      <c r="F740">
        <v>4</v>
      </c>
      <c r="G740">
        <v>3</v>
      </c>
      <c r="H740" t="s">
        <v>1593</v>
      </c>
      <c r="I740" t="s">
        <v>1594</v>
      </c>
      <c r="J740" s="23">
        <v>9</v>
      </c>
      <c r="K740" s="1" t="s">
        <v>2842</v>
      </c>
      <c r="L740" s="23" t="s">
        <v>924</v>
      </c>
      <c r="M740" s="23">
        <f t="shared" ref="M740" si="86">$Q$425</f>
        <v>307.03636640000002</v>
      </c>
      <c r="N740" s="23">
        <v>6</v>
      </c>
      <c r="O740" s="23">
        <v>6</v>
      </c>
      <c r="P740" s="23">
        <v>6</v>
      </c>
      <c r="Q740" s="41">
        <f>(M740+N740*$N$2+(O740*$O$2)+P740*$P$2)</f>
        <v>329.48205200000001</v>
      </c>
      <c r="R740" s="24">
        <v>328.54700000000003</v>
      </c>
      <c r="T740" s="10">
        <f t="shared" ref="T740:T766" si="87">(Q740-R740)/R740*100</f>
        <v>0.28460220303335126</v>
      </c>
    </row>
    <row r="741" spans="1:22" x14ac:dyDescent="0.25">
      <c r="A741" s="23">
        <v>25</v>
      </c>
      <c r="C741">
        <v>45</v>
      </c>
      <c r="D741" t="s">
        <v>1553</v>
      </c>
      <c r="E741" t="s">
        <v>1554</v>
      </c>
      <c r="F741">
        <v>4</v>
      </c>
      <c r="G741">
        <v>3</v>
      </c>
      <c r="H741" t="s">
        <v>1595</v>
      </c>
      <c r="I741" t="s">
        <v>1596</v>
      </c>
      <c r="J741" s="23">
        <v>10</v>
      </c>
      <c r="K741" s="1" t="s">
        <v>2842</v>
      </c>
      <c r="L741" s="23" t="s">
        <v>1090</v>
      </c>
      <c r="M741" s="41">
        <f>$Q$508</f>
        <v>342.50213759999997</v>
      </c>
      <c r="N741" s="23">
        <v>0</v>
      </c>
      <c r="O741" s="23">
        <v>6</v>
      </c>
      <c r="P741" s="23">
        <v>0</v>
      </c>
      <c r="Q741" s="41">
        <f>(M741+N741*$N$2+(O741*$O$2)+P741*$P$2)</f>
        <v>348.437862</v>
      </c>
      <c r="R741" s="24">
        <v>348.76499999999999</v>
      </c>
      <c r="T741" s="10">
        <f t="shared" si="87"/>
        <v>-9.3798976388109717E-2</v>
      </c>
    </row>
    <row r="742" spans="1:22" x14ac:dyDescent="0.25">
      <c r="A742" s="23">
        <v>25</v>
      </c>
      <c r="C742">
        <v>46</v>
      </c>
      <c r="D742" t="s">
        <v>1553</v>
      </c>
      <c r="E742" t="s">
        <v>1554</v>
      </c>
      <c r="F742">
        <v>4</v>
      </c>
      <c r="G742">
        <v>3</v>
      </c>
      <c r="H742" t="s">
        <v>1597</v>
      </c>
      <c r="I742" t="s">
        <v>1598</v>
      </c>
      <c r="J742" s="23">
        <v>10</v>
      </c>
      <c r="L742" s="23" t="s">
        <v>1090</v>
      </c>
      <c r="M742" s="41">
        <f t="shared" ref="M742" si="88">$Q$508</f>
        <v>342.50213759999997</v>
      </c>
      <c r="N742" s="23">
        <v>4</v>
      </c>
      <c r="O742" s="23">
        <v>10</v>
      </c>
      <c r="P742" s="23">
        <v>4</v>
      </c>
      <c r="Q742" s="41">
        <f>(M742+N742*$N$2+(O742*$O$2)+P742*$P$2)</f>
        <v>363.40165239999999</v>
      </c>
      <c r="R742" s="24">
        <v>364.14</v>
      </c>
      <c r="T742" s="10">
        <f t="shared" si="87"/>
        <v>-0.20276476080628258</v>
      </c>
      <c r="V742" s="23">
        <v>3.6200000000000003E-2</v>
      </c>
    </row>
    <row r="743" spans="1:22" x14ac:dyDescent="0.25">
      <c r="A743" s="23">
        <v>25</v>
      </c>
      <c r="C743">
        <v>47</v>
      </c>
      <c r="D743" t="s">
        <v>1553</v>
      </c>
      <c r="E743" t="s">
        <v>1554</v>
      </c>
      <c r="F743">
        <v>4</v>
      </c>
      <c r="G743">
        <v>3</v>
      </c>
      <c r="H743" t="s">
        <v>1599</v>
      </c>
      <c r="I743" t="s">
        <v>1600</v>
      </c>
      <c r="J743" s="23">
        <v>11</v>
      </c>
      <c r="L743" s="41" t="s">
        <v>1302</v>
      </c>
      <c r="M743" s="41">
        <f>$Q$597</f>
        <v>375.18137860000002</v>
      </c>
      <c r="N743" s="23">
        <v>2</v>
      </c>
      <c r="O743" s="23">
        <v>2</v>
      </c>
      <c r="P743" s="23">
        <v>2</v>
      </c>
      <c r="Q743" s="41">
        <f>(M743+N743*$N$2+(O743*$O$2)+P743*$P$2)</f>
        <v>382.66327379999996</v>
      </c>
      <c r="R743" s="24">
        <v>382.36</v>
      </c>
      <c r="S743" s="25" t="s">
        <v>2865</v>
      </c>
      <c r="T743" s="10">
        <f t="shared" si="87"/>
        <v>7.9316298776007585E-2</v>
      </c>
      <c r="V743" s="23">
        <v>8.7999999999999995E-2</v>
      </c>
    </row>
    <row r="744" spans="1:22" x14ac:dyDescent="0.25">
      <c r="A744" s="23">
        <v>25</v>
      </c>
      <c r="C744">
        <v>48</v>
      </c>
      <c r="D744" t="s">
        <v>1553</v>
      </c>
      <c r="E744" t="s">
        <v>1554</v>
      </c>
      <c r="F744">
        <v>4</v>
      </c>
      <c r="G744">
        <v>3</v>
      </c>
      <c r="H744" t="s">
        <v>1601</v>
      </c>
      <c r="I744" t="s">
        <v>1602</v>
      </c>
      <c r="J744" s="23">
        <v>11</v>
      </c>
      <c r="L744" s="41" t="s">
        <v>1302</v>
      </c>
      <c r="M744" s="41">
        <f t="shared" ref="M744" si="89">$Q$597</f>
        <v>375.18137860000002</v>
      </c>
      <c r="N744" s="23">
        <v>7</v>
      </c>
      <c r="O744" s="23">
        <v>2</v>
      </c>
      <c r="P744" s="23">
        <v>7</v>
      </c>
      <c r="Q744" s="41">
        <f>(M744+N744*$N$2+(O744*$O$2)+P744*$P$2)</f>
        <v>396.42157480000003</v>
      </c>
      <c r="R744" s="24">
        <v>396.86200000000002</v>
      </c>
      <c r="T744" s="10">
        <f>(Q744-R744)/R744*100</f>
        <v>-0.11097691388946103</v>
      </c>
      <c r="V744" s="23">
        <v>0.15809999999999999</v>
      </c>
    </row>
    <row r="745" spans="1:22" s="3" customFormat="1" x14ac:dyDescent="0.25">
      <c r="A745" s="37">
        <v>25</v>
      </c>
      <c r="C745" s="3">
        <v>49</v>
      </c>
      <c r="D745" s="3" t="s">
        <v>1553</v>
      </c>
      <c r="E745" s="3" t="s">
        <v>1554</v>
      </c>
      <c r="F745" s="3">
        <v>4</v>
      </c>
      <c r="G745" s="3">
        <v>3</v>
      </c>
      <c r="H745" s="3" t="s">
        <v>1603</v>
      </c>
      <c r="I745" s="3" t="s">
        <v>1604</v>
      </c>
      <c r="J745" s="37">
        <v>12</v>
      </c>
      <c r="L745" s="37" t="s">
        <v>1498</v>
      </c>
      <c r="M745" s="45">
        <f>$Q$694</f>
        <v>410.92797140000005</v>
      </c>
      <c r="N745" s="37">
        <v>0</v>
      </c>
      <c r="O745" s="37">
        <v>2</v>
      </c>
      <c r="P745" s="37">
        <v>0</v>
      </c>
      <c r="Q745" s="45">
        <f>(M745+N745*$N$2+(O745*$O$2)+P745*$P$2)</f>
        <v>412.90654620000004</v>
      </c>
      <c r="R745" s="45">
        <v>413.55020000000002</v>
      </c>
      <c r="T745" s="14">
        <f>(Q745-R745)/R745*100</f>
        <v>-0.15564103221325523</v>
      </c>
      <c r="U745" s="37"/>
      <c r="V745" s="37">
        <v>0.38200000000000001</v>
      </c>
    </row>
    <row r="746" spans="1:22" x14ac:dyDescent="0.25">
      <c r="A746" s="23">
        <v>25</v>
      </c>
      <c r="C746">
        <v>50</v>
      </c>
      <c r="D746" t="s">
        <v>1553</v>
      </c>
      <c r="E746" t="s">
        <v>1554</v>
      </c>
      <c r="F746">
        <v>4</v>
      </c>
      <c r="G746">
        <v>3</v>
      </c>
      <c r="H746" t="s">
        <v>1605</v>
      </c>
      <c r="I746" t="s">
        <v>1606</v>
      </c>
      <c r="J746" s="23">
        <v>12</v>
      </c>
      <c r="L746" s="23" t="s">
        <v>1498</v>
      </c>
      <c r="M746" s="41">
        <f t="shared" ref="M746:M766" si="90">$Q$694</f>
        <v>410.92797140000005</v>
      </c>
      <c r="N746" s="23">
        <v>4</v>
      </c>
      <c r="O746" s="23">
        <v>2</v>
      </c>
      <c r="P746" s="23">
        <v>4</v>
      </c>
      <c r="Q746" s="41">
        <f>(M746+N746*$N$2+(O746*$O$2)+P746*$P$2)</f>
        <v>423.91318700000005</v>
      </c>
      <c r="R746" s="24">
        <v>426.63400000000001</v>
      </c>
      <c r="T746" s="10">
        <f t="shared" si="87"/>
        <v>-0.63773937379579781</v>
      </c>
      <c r="V746" s="23">
        <v>0.28321000000000002</v>
      </c>
    </row>
    <row r="747" spans="1:22" x14ac:dyDescent="0.25">
      <c r="A747" s="23">
        <v>25</v>
      </c>
      <c r="C747">
        <v>51</v>
      </c>
      <c r="D747" t="s">
        <v>1553</v>
      </c>
      <c r="E747" t="s">
        <v>1554</v>
      </c>
      <c r="F747">
        <v>4</v>
      </c>
      <c r="G747">
        <v>3</v>
      </c>
      <c r="H747" t="s">
        <v>1607</v>
      </c>
      <c r="I747" t="s">
        <v>1608</v>
      </c>
      <c r="J747" s="23">
        <v>12</v>
      </c>
      <c r="L747" s="23" t="s">
        <v>1498</v>
      </c>
      <c r="M747" s="41">
        <f t="shared" si="90"/>
        <v>410.92797140000005</v>
      </c>
      <c r="N747" s="23">
        <v>9</v>
      </c>
      <c r="O747" s="23">
        <v>2</v>
      </c>
      <c r="P747" s="23">
        <v>9</v>
      </c>
      <c r="Q747" s="41">
        <f>(M747+N747*$N$2+(O747*$O$2)+P747*$P$2)</f>
        <v>437.67148800000001</v>
      </c>
      <c r="R747" s="24">
        <v>440.322</v>
      </c>
      <c r="T747" s="10">
        <f t="shared" si="87"/>
        <v>-0.60194857399811774</v>
      </c>
      <c r="V747" s="23">
        <v>2748.6</v>
      </c>
    </row>
    <row r="748" spans="1:22" x14ac:dyDescent="0.25">
      <c r="A748" s="23">
        <v>25</v>
      </c>
      <c r="C748">
        <v>52</v>
      </c>
      <c r="D748" t="s">
        <v>1553</v>
      </c>
      <c r="E748" t="s">
        <v>1554</v>
      </c>
      <c r="F748">
        <v>4</v>
      </c>
      <c r="G748">
        <v>3</v>
      </c>
      <c r="H748" t="s">
        <v>1609</v>
      </c>
      <c r="I748" t="s">
        <v>1610</v>
      </c>
      <c r="J748" s="23">
        <v>12</v>
      </c>
      <c r="L748" s="23" t="s">
        <v>1498</v>
      </c>
      <c r="M748" s="41">
        <f t="shared" si="90"/>
        <v>410.92797140000005</v>
      </c>
      <c r="N748" s="23">
        <v>13</v>
      </c>
      <c r="O748" s="23">
        <v>2</v>
      </c>
      <c r="P748" s="23">
        <v>13</v>
      </c>
      <c r="Q748" s="41">
        <f>(M748+N748*$N$2+(O748*$O$2)+P748*$P$2)</f>
        <v>448.67812880000002</v>
      </c>
      <c r="R748" s="24">
        <v>450.851</v>
      </c>
      <c r="T748" s="10">
        <f t="shared" si="87"/>
        <v>-0.48194884784551317</v>
      </c>
      <c r="V748" s="23">
        <v>483062.4</v>
      </c>
    </row>
    <row r="749" spans="1:22" x14ac:dyDescent="0.25">
      <c r="A749" s="23">
        <v>25</v>
      </c>
      <c r="C749">
        <v>53</v>
      </c>
      <c r="D749" t="s">
        <v>1553</v>
      </c>
      <c r="E749" t="s">
        <v>1554</v>
      </c>
      <c r="F749">
        <v>4</v>
      </c>
      <c r="G749">
        <v>3</v>
      </c>
      <c r="H749" t="s">
        <v>1611</v>
      </c>
      <c r="I749" t="s">
        <v>1612</v>
      </c>
      <c r="J749" s="23">
        <v>12</v>
      </c>
      <c r="L749" s="23" t="s">
        <v>1498</v>
      </c>
      <c r="M749" s="41">
        <f t="shared" si="90"/>
        <v>410.92797140000005</v>
      </c>
      <c r="N749" s="23">
        <v>18</v>
      </c>
      <c r="O749" s="23">
        <v>2</v>
      </c>
      <c r="P749" s="23">
        <v>18</v>
      </c>
      <c r="Q749" s="41">
        <f>(M749+N749*$N$2+(O749*$O$2)+P749*$P$2)</f>
        <v>462.43642980000004</v>
      </c>
      <c r="R749" s="24">
        <v>462.91199999999998</v>
      </c>
      <c r="T749" s="10">
        <f t="shared" si="87"/>
        <v>-0.10273447221068714</v>
      </c>
      <c r="V749" s="46">
        <v>117000000000000</v>
      </c>
    </row>
    <row r="750" spans="1:22" x14ac:dyDescent="0.25">
      <c r="A750" s="23">
        <v>25</v>
      </c>
      <c r="C750">
        <v>54</v>
      </c>
      <c r="D750" t="s">
        <v>1553</v>
      </c>
      <c r="E750" t="s">
        <v>1554</v>
      </c>
      <c r="F750">
        <v>4</v>
      </c>
      <c r="G750">
        <v>3</v>
      </c>
      <c r="H750" t="s">
        <v>1613</v>
      </c>
      <c r="I750" t="s">
        <v>1614</v>
      </c>
      <c r="J750" s="23">
        <v>12</v>
      </c>
      <c r="L750" s="23" t="s">
        <v>1498</v>
      </c>
      <c r="M750" s="41">
        <f t="shared" si="90"/>
        <v>410.92797140000005</v>
      </c>
      <c r="N750" s="23">
        <v>21</v>
      </c>
      <c r="O750" s="23">
        <v>2</v>
      </c>
      <c r="P750" s="23">
        <v>21</v>
      </c>
      <c r="Q750" s="41">
        <f>(M750+N750*$N$2+(O750*$O$2)+P750*$P$2)</f>
        <v>470.69141040000005</v>
      </c>
      <c r="R750" s="24">
        <v>471.851</v>
      </c>
      <c r="T750" s="10">
        <f t="shared" si="87"/>
        <v>-0.24575334162690066</v>
      </c>
      <c r="V750" s="23">
        <v>26963712</v>
      </c>
    </row>
    <row r="751" spans="1:22" s="6" customFormat="1" x14ac:dyDescent="0.25">
      <c r="A751" s="32">
        <v>25</v>
      </c>
      <c r="B751" s="6" t="s">
        <v>19</v>
      </c>
      <c r="C751" s="6">
        <v>55</v>
      </c>
      <c r="D751" s="6" t="s">
        <v>1553</v>
      </c>
      <c r="E751" s="6" t="s">
        <v>1554</v>
      </c>
      <c r="F751" s="6">
        <v>4</v>
      </c>
      <c r="G751" s="6">
        <v>3</v>
      </c>
      <c r="H751" s="6" t="s">
        <v>1615</v>
      </c>
      <c r="I751" s="6" t="s">
        <v>1616</v>
      </c>
      <c r="J751" s="32">
        <v>12</v>
      </c>
      <c r="K751" s="6" t="s">
        <v>19</v>
      </c>
      <c r="L751" s="32" t="s">
        <v>1498</v>
      </c>
      <c r="M751" s="43">
        <f t="shared" si="90"/>
        <v>410.92797140000005</v>
      </c>
      <c r="N751" s="32">
        <v>25</v>
      </c>
      <c r="O751" s="32">
        <v>2</v>
      </c>
      <c r="P751" s="32">
        <v>25</v>
      </c>
      <c r="Q751" s="43">
        <f>(M751+N751*$N$2+(O751*$O$2)+P751*$P$2)</f>
        <v>481.69805120000007</v>
      </c>
      <c r="R751" s="24">
        <v>482.07600000000002</v>
      </c>
      <c r="T751" s="15">
        <f t="shared" si="87"/>
        <v>-7.8400252242375887E-2</v>
      </c>
      <c r="U751" s="32"/>
      <c r="V751" s="32" t="s">
        <v>25</v>
      </c>
    </row>
    <row r="752" spans="1:22" s="18" customFormat="1" x14ac:dyDescent="0.25">
      <c r="A752" s="36">
        <v>25</v>
      </c>
      <c r="C752" s="18">
        <v>56</v>
      </c>
      <c r="D752" s="18" t="s">
        <v>1553</v>
      </c>
      <c r="E752" s="18" t="s">
        <v>1554</v>
      </c>
      <c r="F752" s="18">
        <v>4</v>
      </c>
      <c r="G752" s="18">
        <v>3</v>
      </c>
      <c r="H752" s="18" t="s">
        <v>1617</v>
      </c>
      <c r="I752" s="18" t="s">
        <v>1618</v>
      </c>
      <c r="J752" s="36">
        <v>12</v>
      </c>
      <c r="L752" s="36" t="s">
        <v>1498</v>
      </c>
      <c r="M752" s="44">
        <f t="shared" si="90"/>
        <v>410.92797140000005</v>
      </c>
      <c r="N752" s="36">
        <v>27</v>
      </c>
      <c r="O752" s="36">
        <v>2</v>
      </c>
      <c r="P752" s="36">
        <v>27</v>
      </c>
      <c r="Q752" s="44">
        <f>(M752+N752*$N$2+(O752*$O$2)+P752*$P$2)</f>
        <v>487.20137160000002</v>
      </c>
      <c r="R752" s="54">
        <v>489.34699999999998</v>
      </c>
      <c r="T752" s="20">
        <f t="shared" si="87"/>
        <v>-0.43846767222440602</v>
      </c>
      <c r="U752" s="36"/>
      <c r="V752" s="36">
        <v>9284.0400000000009</v>
      </c>
    </row>
    <row r="753" spans="1:22" x14ac:dyDescent="0.25">
      <c r="A753" s="23">
        <v>25</v>
      </c>
      <c r="C753">
        <v>57</v>
      </c>
      <c r="D753" t="s">
        <v>1553</v>
      </c>
      <c r="E753" t="s">
        <v>1554</v>
      </c>
      <c r="F753">
        <v>4</v>
      </c>
      <c r="G753">
        <v>4</v>
      </c>
      <c r="H753" t="s">
        <v>1619</v>
      </c>
      <c r="I753" t="s">
        <v>1620</v>
      </c>
      <c r="J753" s="23">
        <v>12</v>
      </c>
      <c r="L753" s="23" t="s">
        <v>1498</v>
      </c>
      <c r="M753" s="41">
        <f t="shared" si="90"/>
        <v>410.92797140000005</v>
      </c>
      <c r="N753" s="23">
        <v>30</v>
      </c>
      <c r="O753" s="23">
        <v>2</v>
      </c>
      <c r="P753" s="23">
        <v>30</v>
      </c>
      <c r="Q753" s="41">
        <f>(M753+N753*$N$2+(O753*$O$2)+P753*$P$2)</f>
        <v>495.45635220000003</v>
      </c>
      <c r="R753" s="24">
        <v>497.99099999999999</v>
      </c>
      <c r="T753" s="10">
        <f t="shared" si="87"/>
        <v>-0.50897462002324534</v>
      </c>
      <c r="V753" s="23">
        <v>85.4</v>
      </c>
    </row>
    <row r="754" spans="1:22" x14ac:dyDescent="0.25">
      <c r="A754" s="23">
        <v>25</v>
      </c>
      <c r="C754">
        <v>58</v>
      </c>
      <c r="D754" t="s">
        <v>1553</v>
      </c>
      <c r="E754" t="s">
        <v>1554</v>
      </c>
      <c r="F754">
        <v>4</v>
      </c>
      <c r="G754">
        <v>4</v>
      </c>
      <c r="H754" t="s">
        <v>1621</v>
      </c>
      <c r="I754" t="s">
        <v>1622</v>
      </c>
      <c r="J754" s="23">
        <v>12</v>
      </c>
      <c r="L754" s="23" t="s">
        <v>1498</v>
      </c>
      <c r="M754" s="41">
        <f t="shared" si="90"/>
        <v>410.92797140000005</v>
      </c>
      <c r="N754" s="23">
        <v>33</v>
      </c>
      <c r="O754" s="23">
        <v>2</v>
      </c>
      <c r="P754" s="23">
        <v>33</v>
      </c>
      <c r="Q754" s="41">
        <f>(M754+N754*$N$2+(O754*$O$2)+P754*$P$2)</f>
        <v>503.71133280000004</v>
      </c>
      <c r="R754" s="41">
        <v>504.40499999999997</v>
      </c>
      <c r="T754" s="10">
        <f t="shared" si="87"/>
        <v>-0.13752187230498036</v>
      </c>
      <c r="V754" s="23">
        <v>3</v>
      </c>
    </row>
    <row r="755" spans="1:22" x14ac:dyDescent="0.25">
      <c r="A755" s="23">
        <v>25</v>
      </c>
      <c r="C755">
        <v>59</v>
      </c>
      <c r="D755" t="s">
        <v>1553</v>
      </c>
      <c r="E755" t="s">
        <v>1554</v>
      </c>
      <c r="F755">
        <v>4</v>
      </c>
      <c r="G755">
        <v>4</v>
      </c>
      <c r="H755" t="s">
        <v>1623</v>
      </c>
      <c r="I755" t="s">
        <v>1624</v>
      </c>
      <c r="J755" s="23">
        <v>12</v>
      </c>
      <c r="L755" s="23" t="s">
        <v>1498</v>
      </c>
      <c r="M755" s="41">
        <f t="shared" si="90"/>
        <v>410.92797140000005</v>
      </c>
      <c r="N755" s="23">
        <v>36</v>
      </c>
      <c r="O755" s="23">
        <v>2</v>
      </c>
      <c r="P755" s="23">
        <v>36</v>
      </c>
      <c r="Q755" s="41">
        <f>(M755+N755*$N$2+(O755*$O$2)+P755*$P$2)</f>
        <v>511.96631340000005</v>
      </c>
      <c r="R755" s="41">
        <v>512.17399999999998</v>
      </c>
      <c r="T755" s="10">
        <f t="shared" si="87"/>
        <v>-4.0550008395570908E-2</v>
      </c>
      <c r="V755" s="23">
        <v>4.59</v>
      </c>
    </row>
    <row r="756" spans="1:22" x14ac:dyDescent="0.25">
      <c r="A756" s="23">
        <v>25</v>
      </c>
      <c r="C756">
        <v>60</v>
      </c>
      <c r="D756" t="s">
        <v>1553</v>
      </c>
      <c r="E756" t="s">
        <v>1554</v>
      </c>
      <c r="F756">
        <v>4</v>
      </c>
      <c r="G756">
        <v>4</v>
      </c>
      <c r="H756" t="s">
        <v>1625</v>
      </c>
      <c r="I756" t="s">
        <v>1626</v>
      </c>
      <c r="J756" s="23">
        <v>12</v>
      </c>
      <c r="L756" s="23" t="s">
        <v>1498</v>
      </c>
      <c r="M756" s="41">
        <f t="shared" si="90"/>
        <v>410.92797140000005</v>
      </c>
      <c r="N756" s="23">
        <v>38</v>
      </c>
      <c r="O756" s="23">
        <v>2</v>
      </c>
      <c r="P756" s="23">
        <v>38</v>
      </c>
      <c r="Q756" s="41">
        <f>(M756+N756*$N$2+(O756*$O$2)+P756*$P$2)</f>
        <v>517.4696338</v>
      </c>
      <c r="R756" s="41">
        <v>517.63497600000005</v>
      </c>
      <c r="T756" s="10">
        <f t="shared" si="87"/>
        <v>-3.1941852399103458E-2</v>
      </c>
      <c r="V756" s="23">
        <v>0.28000000000000003</v>
      </c>
    </row>
    <row r="757" spans="1:22" x14ac:dyDescent="0.25">
      <c r="A757" s="23">
        <v>25</v>
      </c>
      <c r="C757">
        <v>61</v>
      </c>
      <c r="D757" t="s">
        <v>1553</v>
      </c>
      <c r="E757" t="s">
        <v>1554</v>
      </c>
      <c r="F757">
        <v>4</v>
      </c>
      <c r="G757">
        <v>4</v>
      </c>
      <c r="H757" t="s">
        <v>1627</v>
      </c>
      <c r="I757" t="s">
        <v>1628</v>
      </c>
      <c r="J757" s="23">
        <v>12</v>
      </c>
      <c r="L757" s="23" t="s">
        <v>1498</v>
      </c>
      <c r="M757" s="41">
        <f t="shared" si="90"/>
        <v>410.92797140000005</v>
      </c>
      <c r="N757" s="23">
        <v>40</v>
      </c>
      <c r="O757" s="23">
        <v>2</v>
      </c>
      <c r="P757" s="23">
        <v>40</v>
      </c>
      <c r="Q757" s="41">
        <f>(M757+N757*$N$2+(O757*$O$2)+P757*$P$2)</f>
        <v>522.9729542</v>
      </c>
      <c r="R757" s="41">
        <v>524.53399999999999</v>
      </c>
      <c r="T757" s="10">
        <f t="shared" si="87"/>
        <v>-0.29760621809072202</v>
      </c>
      <c r="V757" s="23">
        <v>0.70899999999999996</v>
      </c>
    </row>
    <row r="758" spans="1:22" x14ac:dyDescent="0.25">
      <c r="A758" s="23">
        <v>25</v>
      </c>
      <c r="C758">
        <v>62</v>
      </c>
      <c r="D758" t="s">
        <v>1553</v>
      </c>
      <c r="E758" t="s">
        <v>1554</v>
      </c>
      <c r="F758">
        <v>4</v>
      </c>
      <c r="G758">
        <v>4</v>
      </c>
      <c r="H758" t="s">
        <v>1629</v>
      </c>
      <c r="I758" t="s">
        <v>1630</v>
      </c>
      <c r="J758" s="23">
        <v>12</v>
      </c>
      <c r="L758" s="23" t="s">
        <v>1498</v>
      </c>
      <c r="M758" s="41">
        <f t="shared" si="90"/>
        <v>410.92797140000005</v>
      </c>
      <c r="N758" s="23">
        <v>42</v>
      </c>
      <c r="O758" s="23">
        <v>2</v>
      </c>
      <c r="P758" s="23">
        <v>42</v>
      </c>
      <c r="Q758" s="41">
        <f>(M758+N758*$N$2+(O758*$O$2)+P758*$P$2)</f>
        <v>528.47627460000001</v>
      </c>
      <c r="R758" s="41">
        <v>529.38699999999994</v>
      </c>
      <c r="T758" s="10">
        <f t="shared" si="87"/>
        <v>-0.17203395625505219</v>
      </c>
      <c r="V758" s="23">
        <v>9.1999999999999998E-2</v>
      </c>
    </row>
    <row r="759" spans="1:22" x14ac:dyDescent="0.25">
      <c r="A759" s="23">
        <v>25</v>
      </c>
      <c r="C759">
        <v>63</v>
      </c>
      <c r="D759" t="s">
        <v>1553</v>
      </c>
      <c r="E759" t="s">
        <v>1554</v>
      </c>
      <c r="F759">
        <v>4</v>
      </c>
      <c r="G759">
        <v>4</v>
      </c>
      <c r="H759" t="s">
        <v>1631</v>
      </c>
      <c r="I759" t="s">
        <v>1632</v>
      </c>
      <c r="J759" s="23">
        <v>12</v>
      </c>
      <c r="L759" s="23" t="s">
        <v>1498</v>
      </c>
      <c r="M759" s="41">
        <f t="shared" si="90"/>
        <v>410.92797140000005</v>
      </c>
      <c r="N759" s="38">
        <v>44</v>
      </c>
      <c r="O759" s="23">
        <v>2</v>
      </c>
      <c r="P759" s="38">
        <v>44</v>
      </c>
      <c r="Q759" s="41">
        <f>(M759+N759*$N$2+(O759*$O$2)+P759*$P$2)</f>
        <v>533.97959500000002</v>
      </c>
      <c r="R759" s="24">
        <v>535.82100000000003</v>
      </c>
      <c r="T759" s="10">
        <f t="shared" si="87"/>
        <v>-0.3436604761664826</v>
      </c>
      <c r="V759" s="23">
        <v>0.27500000000000002</v>
      </c>
    </row>
    <row r="760" spans="1:22" x14ac:dyDescent="0.25">
      <c r="A760" s="23">
        <v>25</v>
      </c>
      <c r="C760">
        <v>64</v>
      </c>
      <c r="D760" t="s">
        <v>1553</v>
      </c>
      <c r="E760" t="s">
        <v>1554</v>
      </c>
      <c r="F760">
        <v>4</v>
      </c>
      <c r="G760">
        <v>4</v>
      </c>
      <c r="H760" t="s">
        <v>1633</v>
      </c>
      <c r="I760" t="s">
        <v>1634</v>
      </c>
      <c r="J760" s="23">
        <v>12</v>
      </c>
      <c r="L760" s="23" t="s">
        <v>1498</v>
      </c>
      <c r="M760" s="41">
        <f t="shared" si="90"/>
        <v>410.92797140000005</v>
      </c>
      <c r="N760" s="23">
        <v>46</v>
      </c>
      <c r="O760" s="23">
        <v>2</v>
      </c>
      <c r="P760" s="23">
        <v>46</v>
      </c>
      <c r="Q760" s="41">
        <f>(M760+N760*$N$2+(O760*$O$2)+P760*$P$2)</f>
        <v>539.48291540000002</v>
      </c>
      <c r="R760" s="41">
        <v>539.995</v>
      </c>
      <c r="T760" s="10">
        <f t="shared" si="87"/>
        <v>-9.4831359549621783E-2</v>
      </c>
      <c r="V760" s="23">
        <v>8.8800000000000004E-2</v>
      </c>
    </row>
    <row r="761" spans="1:22" x14ac:dyDescent="0.25">
      <c r="A761" s="23">
        <v>25</v>
      </c>
      <c r="C761">
        <v>65</v>
      </c>
      <c r="D761" t="s">
        <v>1553</v>
      </c>
      <c r="E761" t="s">
        <v>1554</v>
      </c>
      <c r="F761">
        <v>4</v>
      </c>
      <c r="G761">
        <v>4</v>
      </c>
      <c r="H761" t="s">
        <v>1635</v>
      </c>
      <c r="I761" t="s">
        <v>1636</v>
      </c>
      <c r="J761" s="23">
        <v>12</v>
      </c>
      <c r="L761" s="23" t="s">
        <v>1498</v>
      </c>
      <c r="M761" s="41">
        <f t="shared" si="90"/>
        <v>410.92797140000005</v>
      </c>
      <c r="N761" s="38">
        <v>48</v>
      </c>
      <c r="O761" s="23">
        <v>2</v>
      </c>
      <c r="P761" s="23">
        <v>48</v>
      </c>
      <c r="Q761" s="41">
        <f>(M761+N761*$N$2+(O761*$O$2)+P761*$P$2)</f>
        <v>544.98623580000003</v>
      </c>
      <c r="R761" s="41">
        <v>546.04399999999998</v>
      </c>
      <c r="T761" s="10">
        <f t="shared" si="87"/>
        <v>-0.19371409629992298</v>
      </c>
      <c r="V761" s="23">
        <v>9.1899999999999996E-2</v>
      </c>
    </row>
    <row r="762" spans="1:22" x14ac:dyDescent="0.25">
      <c r="A762" s="23">
        <v>25</v>
      </c>
      <c r="C762">
        <v>66</v>
      </c>
      <c r="D762" t="s">
        <v>1553</v>
      </c>
      <c r="E762" t="s">
        <v>1554</v>
      </c>
      <c r="F762">
        <v>4</v>
      </c>
      <c r="G762">
        <v>4</v>
      </c>
      <c r="H762" t="s">
        <v>1637</v>
      </c>
      <c r="I762" t="s">
        <v>1638</v>
      </c>
      <c r="J762" s="23">
        <v>12</v>
      </c>
      <c r="L762" s="23" t="s">
        <v>1498</v>
      </c>
      <c r="M762" s="41">
        <f t="shared" si="90"/>
        <v>410.92797140000005</v>
      </c>
      <c r="N762" s="38">
        <v>49</v>
      </c>
      <c r="O762" s="23">
        <v>2</v>
      </c>
      <c r="P762" s="23">
        <v>49</v>
      </c>
      <c r="Q762" s="41">
        <f>(M762+N762*$N$2+(O762*$O$2)+P762*$P$2)</f>
        <v>547.73789600000009</v>
      </c>
      <c r="R762" s="24">
        <v>549.899</v>
      </c>
      <c r="T762" s="10">
        <f t="shared" si="87"/>
        <v>-0.39300016912194957</v>
      </c>
      <c r="V762" s="23">
        <v>6.3799999999999996E-2</v>
      </c>
    </row>
    <row r="763" spans="1:22" x14ac:dyDescent="0.25">
      <c r="A763" s="23">
        <v>25</v>
      </c>
      <c r="C763">
        <v>67</v>
      </c>
      <c r="D763" t="s">
        <v>1553</v>
      </c>
      <c r="E763" t="s">
        <v>1554</v>
      </c>
      <c r="F763">
        <v>4</v>
      </c>
      <c r="G763">
        <v>4</v>
      </c>
      <c r="H763" t="s">
        <v>1639</v>
      </c>
      <c r="I763" t="s">
        <v>1640</v>
      </c>
      <c r="J763" s="23">
        <v>12</v>
      </c>
      <c r="L763" s="23" t="s">
        <v>1498</v>
      </c>
      <c r="M763" s="41">
        <f t="shared" si="90"/>
        <v>410.92797140000005</v>
      </c>
      <c r="N763" s="38">
        <v>51</v>
      </c>
      <c r="O763" s="23">
        <v>2</v>
      </c>
      <c r="P763" s="23">
        <v>51</v>
      </c>
      <c r="Q763" s="41">
        <f>(M763+N763*$N$2+(O763*$O$2)+P763*$P$2)</f>
        <v>553.2412164000001</v>
      </c>
      <c r="R763" s="41">
        <v>554.92100000000005</v>
      </c>
      <c r="T763" s="10">
        <f t="shared" si="87"/>
        <v>-0.30270679970661596</v>
      </c>
      <c r="V763" s="23">
        <v>4.6699999999999998E-2</v>
      </c>
    </row>
    <row r="764" spans="1:22" x14ac:dyDescent="0.25">
      <c r="A764" s="23">
        <v>25</v>
      </c>
      <c r="C764">
        <v>68</v>
      </c>
      <c r="D764" t="s">
        <v>1553</v>
      </c>
      <c r="E764" t="s">
        <v>1554</v>
      </c>
      <c r="F764">
        <v>4</v>
      </c>
      <c r="G764">
        <v>4</v>
      </c>
      <c r="H764" t="s">
        <v>1641</v>
      </c>
      <c r="I764" t="s">
        <v>1642</v>
      </c>
      <c r="J764" s="23">
        <v>12</v>
      </c>
      <c r="L764" s="23" t="s">
        <v>1498</v>
      </c>
      <c r="M764" s="41">
        <f t="shared" si="90"/>
        <v>410.92797140000005</v>
      </c>
      <c r="N764" s="38">
        <v>52</v>
      </c>
      <c r="O764" s="23">
        <v>2</v>
      </c>
      <c r="P764" s="23">
        <v>52</v>
      </c>
      <c r="Q764" s="41">
        <f>(M764+N764*$N$2+(O764*$O$2)+P764*$P$2)</f>
        <v>555.99287660000016</v>
      </c>
      <c r="R764" s="24">
        <v>557.66999999999996</v>
      </c>
      <c r="T764" s="10">
        <f t="shared" si="87"/>
        <v>-0.30073760467656507</v>
      </c>
      <c r="V764" s="23">
        <v>3.3700000000000001E-2</v>
      </c>
    </row>
    <row r="765" spans="1:22" x14ac:dyDescent="0.25">
      <c r="A765" s="23">
        <v>25</v>
      </c>
      <c r="C765">
        <v>69</v>
      </c>
      <c r="D765" t="s">
        <v>1553</v>
      </c>
      <c r="E765" t="s">
        <v>1554</v>
      </c>
      <c r="F765">
        <v>4</v>
      </c>
      <c r="G765">
        <v>4</v>
      </c>
      <c r="H765" t="s">
        <v>1643</v>
      </c>
      <c r="I765" t="s">
        <v>1644</v>
      </c>
      <c r="J765" s="23">
        <v>12</v>
      </c>
      <c r="L765" s="23" t="s">
        <v>1498</v>
      </c>
      <c r="M765" s="41">
        <f t="shared" si="90"/>
        <v>410.92797140000005</v>
      </c>
      <c r="N765" s="38">
        <v>54</v>
      </c>
      <c r="O765" s="23">
        <v>2</v>
      </c>
      <c r="P765" s="23">
        <v>54</v>
      </c>
      <c r="Q765" s="41">
        <f>(M765+N765*$N$2+(O765*$O$2)+P765*$P$2)</f>
        <v>561.49619700000005</v>
      </c>
      <c r="R765" s="24">
        <v>562.62599999999998</v>
      </c>
      <c r="T765" s="10">
        <f t="shared" si="87"/>
        <v>-0.20080888547630654</v>
      </c>
    </row>
    <row r="766" spans="1:22" x14ac:dyDescent="0.25">
      <c r="A766" s="23">
        <v>25</v>
      </c>
      <c r="C766">
        <v>70</v>
      </c>
      <c r="D766" t="s">
        <v>1553</v>
      </c>
      <c r="E766" t="s">
        <v>1554</v>
      </c>
      <c r="F766">
        <v>4</v>
      </c>
      <c r="G766">
        <v>4</v>
      </c>
      <c r="H766" t="s">
        <v>1645</v>
      </c>
      <c r="I766" t="s">
        <v>1646</v>
      </c>
      <c r="J766" s="23">
        <v>12</v>
      </c>
      <c r="L766" s="23" t="s">
        <v>1498</v>
      </c>
      <c r="M766" s="41">
        <f t="shared" si="90"/>
        <v>410.92797140000005</v>
      </c>
      <c r="N766" s="38">
        <v>56</v>
      </c>
      <c r="O766" s="23">
        <v>2</v>
      </c>
      <c r="P766" s="23">
        <v>56</v>
      </c>
      <c r="Q766" s="41">
        <f>(M766+N766*$N$2+(O766*$O$2)+P766*$P$2)</f>
        <v>566.99951740000006</v>
      </c>
      <c r="R766" s="59">
        <v>589.74</v>
      </c>
      <c r="T766" s="10">
        <f t="shared" si="87"/>
        <v>-3.8560183470681908</v>
      </c>
    </row>
    <row r="767" spans="1:22" x14ac:dyDescent="0.25">
      <c r="A767" s="23">
        <v>25</v>
      </c>
      <c r="C767">
        <v>71</v>
      </c>
      <c r="D767" t="s">
        <v>1553</v>
      </c>
      <c r="E767" t="s">
        <v>1554</v>
      </c>
      <c r="F767">
        <v>4</v>
      </c>
      <c r="G767">
        <v>4</v>
      </c>
      <c r="H767" t="s">
        <v>1647</v>
      </c>
      <c r="I767" t="s">
        <v>1648</v>
      </c>
      <c r="J767" s="23">
        <v>12</v>
      </c>
      <c r="N767" s="38"/>
      <c r="Q767" s="41">
        <f>(M767+N767*$N$2+(O767*$O$2)+P767*$P$2)</f>
        <v>0</v>
      </c>
      <c r="R767" s="41"/>
    </row>
    <row r="768" spans="1:22" x14ac:dyDescent="0.25">
      <c r="A768" s="23">
        <v>26</v>
      </c>
      <c r="C768">
        <v>26</v>
      </c>
      <c r="D768" t="s">
        <v>1649</v>
      </c>
      <c r="E768" t="s">
        <v>1650</v>
      </c>
      <c r="F768">
        <v>4</v>
      </c>
      <c r="G768">
        <v>2</v>
      </c>
      <c r="H768" t="s">
        <v>1651</v>
      </c>
      <c r="I768" t="s">
        <v>1652</v>
      </c>
      <c r="J768" s="23">
        <v>0</v>
      </c>
      <c r="K768" t="s">
        <v>58</v>
      </c>
      <c r="L768" s="23" t="s">
        <v>21</v>
      </c>
      <c r="R768" s="41"/>
    </row>
    <row r="769" spans="1:18" x14ac:dyDescent="0.25">
      <c r="A769" s="23">
        <v>26</v>
      </c>
      <c r="C769">
        <v>27</v>
      </c>
      <c r="D769" t="s">
        <v>1649</v>
      </c>
      <c r="E769" t="s">
        <v>1650</v>
      </c>
      <c r="F769">
        <v>4</v>
      </c>
      <c r="G769">
        <v>2</v>
      </c>
      <c r="H769" t="s">
        <v>1653</v>
      </c>
      <c r="I769" t="s">
        <v>1654</v>
      </c>
      <c r="J769" s="23">
        <v>0</v>
      </c>
      <c r="K769" t="s">
        <v>58</v>
      </c>
      <c r="L769" s="23" t="s">
        <v>34</v>
      </c>
      <c r="R769" s="41"/>
    </row>
    <row r="770" spans="1:18" x14ac:dyDescent="0.25">
      <c r="A770" s="23">
        <v>26</v>
      </c>
      <c r="C770">
        <v>28</v>
      </c>
      <c r="D770" t="s">
        <v>1649</v>
      </c>
      <c r="E770" t="s">
        <v>1650</v>
      </c>
      <c r="F770">
        <v>4</v>
      </c>
      <c r="G770">
        <v>2</v>
      </c>
      <c r="H770" t="s">
        <v>1655</v>
      </c>
      <c r="I770" t="s">
        <v>1656</v>
      </c>
      <c r="J770" s="23">
        <v>1</v>
      </c>
      <c r="K770" t="s">
        <v>58</v>
      </c>
      <c r="L770" s="23" t="s">
        <v>65</v>
      </c>
      <c r="R770" s="41"/>
    </row>
    <row r="771" spans="1:18" x14ac:dyDescent="0.25">
      <c r="A771" s="23">
        <v>26</v>
      </c>
      <c r="C771">
        <v>29</v>
      </c>
      <c r="D771" t="s">
        <v>1649</v>
      </c>
      <c r="E771" t="s">
        <v>1650</v>
      </c>
      <c r="F771">
        <v>4</v>
      </c>
      <c r="G771">
        <v>2</v>
      </c>
      <c r="H771" t="s">
        <v>1657</v>
      </c>
      <c r="I771" t="s">
        <v>1658</v>
      </c>
      <c r="J771" s="23">
        <v>1</v>
      </c>
      <c r="K771" t="s">
        <v>58</v>
      </c>
      <c r="R771" s="41"/>
    </row>
    <row r="772" spans="1:18" x14ac:dyDescent="0.25">
      <c r="A772" s="23">
        <v>26</v>
      </c>
      <c r="C772">
        <v>30</v>
      </c>
      <c r="D772" t="s">
        <v>1649</v>
      </c>
      <c r="E772" t="s">
        <v>1650</v>
      </c>
      <c r="F772">
        <v>4</v>
      </c>
      <c r="G772">
        <v>2</v>
      </c>
      <c r="H772" t="s">
        <v>1659</v>
      </c>
      <c r="I772" t="s">
        <v>1660</v>
      </c>
      <c r="J772" s="23">
        <v>2</v>
      </c>
      <c r="K772" t="s">
        <v>58</v>
      </c>
      <c r="R772" s="41"/>
    </row>
    <row r="773" spans="1:18" x14ac:dyDescent="0.25">
      <c r="A773" s="23">
        <v>26</v>
      </c>
      <c r="C773">
        <v>31</v>
      </c>
      <c r="D773" t="s">
        <v>1649</v>
      </c>
      <c r="E773" t="s">
        <v>1650</v>
      </c>
      <c r="F773">
        <v>4</v>
      </c>
      <c r="G773">
        <v>2</v>
      </c>
      <c r="H773" t="s">
        <v>1661</v>
      </c>
      <c r="I773" t="s">
        <v>1662</v>
      </c>
      <c r="J773" s="23">
        <v>2</v>
      </c>
      <c r="K773" t="s">
        <v>58</v>
      </c>
      <c r="R773" s="41"/>
    </row>
    <row r="774" spans="1:18" x14ac:dyDescent="0.25">
      <c r="A774" s="23">
        <v>26</v>
      </c>
      <c r="C774">
        <v>32</v>
      </c>
      <c r="D774" t="s">
        <v>1649</v>
      </c>
      <c r="E774" t="s">
        <v>1650</v>
      </c>
      <c r="F774">
        <v>4</v>
      </c>
      <c r="G774">
        <v>2</v>
      </c>
      <c r="H774" t="s">
        <v>1663</v>
      </c>
      <c r="I774" t="s">
        <v>1664</v>
      </c>
      <c r="J774" s="23">
        <v>3</v>
      </c>
      <c r="K774" t="s">
        <v>58</v>
      </c>
      <c r="R774" s="41"/>
    </row>
    <row r="775" spans="1:18" x14ac:dyDescent="0.25">
      <c r="A775" s="23">
        <v>26</v>
      </c>
      <c r="C775">
        <v>33</v>
      </c>
      <c r="D775" t="s">
        <v>1649</v>
      </c>
      <c r="E775" t="s">
        <v>1650</v>
      </c>
      <c r="F775">
        <v>4</v>
      </c>
      <c r="G775">
        <v>2</v>
      </c>
      <c r="H775" t="s">
        <v>1665</v>
      </c>
      <c r="I775" t="s">
        <v>1666</v>
      </c>
      <c r="J775" s="23">
        <v>3</v>
      </c>
      <c r="K775" t="s">
        <v>58</v>
      </c>
      <c r="R775" s="41"/>
    </row>
    <row r="776" spans="1:18" x14ac:dyDescent="0.25">
      <c r="A776" s="23">
        <v>26</v>
      </c>
      <c r="C776">
        <v>34</v>
      </c>
      <c r="D776" t="s">
        <v>1649</v>
      </c>
      <c r="E776" t="s">
        <v>1650</v>
      </c>
      <c r="F776">
        <v>4</v>
      </c>
      <c r="G776">
        <v>3</v>
      </c>
      <c r="H776" t="s">
        <v>1667</v>
      </c>
      <c r="I776" t="s">
        <v>1668</v>
      </c>
      <c r="J776" s="23">
        <v>4</v>
      </c>
      <c r="K776" t="s">
        <v>58</v>
      </c>
      <c r="R776" s="41"/>
    </row>
    <row r="777" spans="1:18" x14ac:dyDescent="0.25">
      <c r="A777" s="23">
        <v>26</v>
      </c>
      <c r="C777">
        <v>35</v>
      </c>
      <c r="D777" t="s">
        <v>1649</v>
      </c>
      <c r="E777" t="s">
        <v>1650</v>
      </c>
      <c r="F777">
        <v>4</v>
      </c>
      <c r="G777">
        <v>3</v>
      </c>
      <c r="H777" t="s">
        <v>1669</v>
      </c>
      <c r="I777" t="s">
        <v>1670</v>
      </c>
      <c r="J777" s="23">
        <v>4</v>
      </c>
      <c r="K777" t="s">
        <v>58</v>
      </c>
      <c r="R777" s="41"/>
    </row>
    <row r="778" spans="1:18" x14ac:dyDescent="0.25">
      <c r="A778" s="23">
        <v>26</v>
      </c>
      <c r="C778">
        <v>36</v>
      </c>
      <c r="D778" t="s">
        <v>1649</v>
      </c>
      <c r="E778" t="s">
        <v>1650</v>
      </c>
      <c r="F778">
        <v>4</v>
      </c>
      <c r="G778">
        <v>3</v>
      </c>
      <c r="H778" t="s">
        <v>1671</v>
      </c>
      <c r="I778" t="s">
        <v>1672</v>
      </c>
      <c r="J778" s="23">
        <v>5</v>
      </c>
      <c r="K778" t="s">
        <v>58</v>
      </c>
      <c r="R778" s="41"/>
    </row>
    <row r="779" spans="1:18" x14ac:dyDescent="0.25">
      <c r="A779" s="23">
        <v>26</v>
      </c>
      <c r="C779">
        <v>37</v>
      </c>
      <c r="D779" t="s">
        <v>1649</v>
      </c>
      <c r="E779" t="s">
        <v>1650</v>
      </c>
      <c r="F779">
        <v>4</v>
      </c>
      <c r="G779">
        <v>3</v>
      </c>
      <c r="H779" t="s">
        <v>1673</v>
      </c>
      <c r="I779" t="s">
        <v>1674</v>
      </c>
      <c r="J779" s="23">
        <v>5</v>
      </c>
      <c r="K779" t="s">
        <v>58</v>
      </c>
      <c r="R779" s="41"/>
    </row>
    <row r="780" spans="1:18" x14ac:dyDescent="0.25">
      <c r="A780" s="23">
        <v>26</v>
      </c>
      <c r="C780">
        <v>38</v>
      </c>
      <c r="D780" t="s">
        <v>1649</v>
      </c>
      <c r="E780" t="s">
        <v>1650</v>
      </c>
      <c r="F780">
        <v>4</v>
      </c>
      <c r="G780">
        <v>3</v>
      </c>
      <c r="H780" t="s">
        <v>1675</v>
      </c>
      <c r="I780" t="s">
        <v>1676</v>
      </c>
      <c r="J780" s="23">
        <v>6</v>
      </c>
      <c r="K780" t="s">
        <v>58</v>
      </c>
      <c r="R780" s="41"/>
    </row>
    <row r="781" spans="1:18" x14ac:dyDescent="0.25">
      <c r="A781" s="23">
        <v>26</v>
      </c>
      <c r="C781">
        <v>39</v>
      </c>
      <c r="D781" t="s">
        <v>1649</v>
      </c>
      <c r="E781" t="s">
        <v>1650</v>
      </c>
      <c r="F781">
        <v>4</v>
      </c>
      <c r="G781">
        <v>3</v>
      </c>
      <c r="H781" t="s">
        <v>1677</v>
      </c>
      <c r="I781" t="s">
        <v>1678</v>
      </c>
      <c r="J781" s="23">
        <v>6</v>
      </c>
      <c r="K781" t="s">
        <v>58</v>
      </c>
      <c r="R781" s="41"/>
    </row>
    <row r="782" spans="1:18" x14ac:dyDescent="0.25">
      <c r="A782" s="23">
        <v>26</v>
      </c>
      <c r="C782">
        <v>40</v>
      </c>
      <c r="D782" t="s">
        <v>1649</v>
      </c>
      <c r="E782" t="s">
        <v>1650</v>
      </c>
      <c r="F782">
        <v>4</v>
      </c>
      <c r="G782">
        <v>3</v>
      </c>
      <c r="H782" t="s">
        <v>1679</v>
      </c>
      <c r="I782" t="s">
        <v>1680</v>
      </c>
      <c r="J782" s="23">
        <v>7</v>
      </c>
      <c r="K782" t="s">
        <v>58</v>
      </c>
      <c r="R782" s="41"/>
    </row>
    <row r="783" spans="1:18" x14ac:dyDescent="0.25">
      <c r="A783" s="23">
        <v>26</v>
      </c>
      <c r="C783">
        <v>41</v>
      </c>
      <c r="D783" t="s">
        <v>1649</v>
      </c>
      <c r="E783" t="s">
        <v>1650</v>
      </c>
      <c r="F783">
        <v>4</v>
      </c>
      <c r="G783">
        <v>3</v>
      </c>
      <c r="H783" t="s">
        <v>1681</v>
      </c>
      <c r="I783" t="s">
        <v>1682</v>
      </c>
      <c r="J783" s="23">
        <v>7</v>
      </c>
      <c r="K783" t="s">
        <v>58</v>
      </c>
      <c r="R783" s="41"/>
    </row>
    <row r="784" spans="1:18" x14ac:dyDescent="0.25">
      <c r="A784" s="23">
        <v>26</v>
      </c>
      <c r="C784">
        <v>42</v>
      </c>
      <c r="D784" t="s">
        <v>1649</v>
      </c>
      <c r="E784" t="s">
        <v>1650</v>
      </c>
      <c r="F784">
        <v>4</v>
      </c>
      <c r="G784">
        <v>3</v>
      </c>
      <c r="H784" t="s">
        <v>1683</v>
      </c>
      <c r="I784" t="s">
        <v>1684</v>
      </c>
      <c r="J784" s="23">
        <v>8</v>
      </c>
      <c r="K784" t="s">
        <v>58</v>
      </c>
      <c r="R784" s="41"/>
    </row>
    <row r="785" spans="1:22" x14ac:dyDescent="0.25">
      <c r="A785" s="23">
        <v>26</v>
      </c>
      <c r="C785">
        <v>43</v>
      </c>
      <c r="D785" t="s">
        <v>1649</v>
      </c>
      <c r="E785" t="s">
        <v>1650</v>
      </c>
      <c r="F785">
        <v>4</v>
      </c>
      <c r="G785">
        <v>3</v>
      </c>
      <c r="H785" t="s">
        <v>1685</v>
      </c>
      <c r="I785" t="s">
        <v>1686</v>
      </c>
      <c r="J785" s="23">
        <v>8</v>
      </c>
      <c r="K785" t="s">
        <v>58</v>
      </c>
      <c r="R785" s="41"/>
    </row>
    <row r="786" spans="1:22" x14ac:dyDescent="0.25">
      <c r="A786" s="23">
        <v>26</v>
      </c>
      <c r="C786">
        <v>44</v>
      </c>
      <c r="D786" t="s">
        <v>1649</v>
      </c>
      <c r="E786" t="s">
        <v>1650</v>
      </c>
      <c r="F786">
        <v>4</v>
      </c>
      <c r="G786">
        <v>3</v>
      </c>
      <c r="H786" t="s">
        <v>1687</v>
      </c>
      <c r="I786" t="s">
        <v>1688</v>
      </c>
      <c r="J786" s="23">
        <v>9</v>
      </c>
      <c r="K786" t="s">
        <v>58</v>
      </c>
      <c r="R786" s="41"/>
    </row>
    <row r="787" spans="1:22" x14ac:dyDescent="0.25">
      <c r="A787" s="23">
        <v>26</v>
      </c>
      <c r="C787">
        <v>45</v>
      </c>
      <c r="D787" t="s">
        <v>1649</v>
      </c>
      <c r="E787" t="s">
        <v>1650</v>
      </c>
      <c r="F787">
        <v>4</v>
      </c>
      <c r="G787">
        <v>3</v>
      </c>
      <c r="H787" t="s">
        <v>1689</v>
      </c>
      <c r="I787" t="s">
        <v>1690</v>
      </c>
      <c r="J787" s="23">
        <v>9</v>
      </c>
      <c r="K787" t="s">
        <v>58</v>
      </c>
      <c r="R787" s="41"/>
    </row>
    <row r="788" spans="1:22" x14ac:dyDescent="0.25">
      <c r="A788" s="23">
        <v>26</v>
      </c>
      <c r="C788">
        <v>46</v>
      </c>
      <c r="D788" t="s">
        <v>1649</v>
      </c>
      <c r="E788" t="s">
        <v>1650</v>
      </c>
      <c r="F788">
        <v>4</v>
      </c>
      <c r="G788">
        <v>3</v>
      </c>
      <c r="H788" t="s">
        <v>1691</v>
      </c>
      <c r="I788" t="s">
        <v>1692</v>
      </c>
      <c r="J788" s="23">
        <v>10</v>
      </c>
      <c r="K788" s="1" t="s">
        <v>2842</v>
      </c>
      <c r="L788" s="23" t="s">
        <v>1090</v>
      </c>
      <c r="M788" s="41">
        <f>$Q$508</f>
        <v>342.50213759999997</v>
      </c>
      <c r="N788" s="23">
        <v>0</v>
      </c>
      <c r="O788" s="23">
        <v>6</v>
      </c>
      <c r="P788" s="23">
        <v>0</v>
      </c>
      <c r="Q788" s="41">
        <f>(M788+N788*$N$2+(O788*$O$2)+P788*$P$2)</f>
        <v>348.437862</v>
      </c>
      <c r="R788" s="24">
        <v>350.19799999999998</v>
      </c>
      <c r="T788" s="10">
        <f t="shared" ref="T788:T814" si="91">(Q788-R788)/R788*100</f>
        <v>-0.50261223650620046</v>
      </c>
    </row>
    <row r="789" spans="1:22" x14ac:dyDescent="0.25">
      <c r="A789" s="23">
        <v>26</v>
      </c>
      <c r="C789">
        <v>47</v>
      </c>
      <c r="D789" t="s">
        <v>1649</v>
      </c>
      <c r="E789" t="s">
        <v>1650</v>
      </c>
      <c r="F789">
        <v>4</v>
      </c>
      <c r="G789">
        <v>3</v>
      </c>
      <c r="H789" t="s">
        <v>1693</v>
      </c>
      <c r="I789" t="s">
        <v>1694</v>
      </c>
      <c r="J789" s="23">
        <v>10</v>
      </c>
      <c r="K789" s="1" t="s">
        <v>2842</v>
      </c>
      <c r="L789" s="23" t="s">
        <v>1090</v>
      </c>
      <c r="M789" s="41">
        <f t="shared" ref="M789" si="92">$Q$508</f>
        <v>342.50213759999997</v>
      </c>
      <c r="N789" s="23">
        <v>4</v>
      </c>
      <c r="O789" s="23">
        <v>12</v>
      </c>
      <c r="P789" s="23">
        <v>4</v>
      </c>
      <c r="Q789" s="41">
        <f>(M789+N789*$N$2+(O789*$O$2)+P789*$P$2)</f>
        <v>365.38022719999998</v>
      </c>
      <c r="R789" s="54">
        <v>365.613</v>
      </c>
      <c r="T789" s="10">
        <f t="shared" si="91"/>
        <v>-6.3666445120939538E-2</v>
      </c>
    </row>
    <row r="790" spans="1:22" x14ac:dyDescent="0.25">
      <c r="A790" s="23">
        <v>26</v>
      </c>
      <c r="C790">
        <v>48</v>
      </c>
      <c r="D790" t="s">
        <v>1649</v>
      </c>
      <c r="E790" t="s">
        <v>1650</v>
      </c>
      <c r="F790">
        <v>4</v>
      </c>
      <c r="G790">
        <v>3</v>
      </c>
      <c r="H790" t="s">
        <v>1695</v>
      </c>
      <c r="I790" t="s">
        <v>1696</v>
      </c>
      <c r="J790" s="23">
        <v>11</v>
      </c>
      <c r="L790" s="41" t="s">
        <v>1302</v>
      </c>
      <c r="M790" s="41">
        <f>$Q$597</f>
        <v>375.18137860000002</v>
      </c>
      <c r="N790" s="23">
        <v>2</v>
      </c>
      <c r="O790" s="23">
        <v>4</v>
      </c>
      <c r="P790" s="23">
        <v>2</v>
      </c>
      <c r="Q790" s="41">
        <f>(M790+N790*$N$2+(O790*$O$2)+P790*$P$2)</f>
        <v>384.64184859999995</v>
      </c>
      <c r="R790" s="41">
        <v>385.09100000000001</v>
      </c>
      <c r="S790" s="25" t="s">
        <v>2866</v>
      </c>
      <c r="T790" s="10">
        <f t="shared" si="91"/>
        <v>-0.11663513299455507</v>
      </c>
      <c r="V790" s="23">
        <v>4.53E-2</v>
      </c>
    </row>
    <row r="791" spans="1:22" x14ac:dyDescent="0.25">
      <c r="A791" s="23">
        <v>26</v>
      </c>
      <c r="C791">
        <v>49</v>
      </c>
      <c r="D791" t="s">
        <v>1649</v>
      </c>
      <c r="E791" t="s">
        <v>1650</v>
      </c>
      <c r="F791">
        <v>4</v>
      </c>
      <c r="G791">
        <v>3</v>
      </c>
      <c r="H791" t="s">
        <v>1697</v>
      </c>
      <c r="I791" t="s">
        <v>1698</v>
      </c>
      <c r="J791" s="23">
        <v>11</v>
      </c>
      <c r="L791" s="41" t="s">
        <v>1302</v>
      </c>
      <c r="M791" s="41">
        <f t="shared" ref="M791" si="93">$Q$597</f>
        <v>375.18137860000002</v>
      </c>
      <c r="N791" s="23">
        <v>10</v>
      </c>
      <c r="O791" s="23">
        <v>4</v>
      </c>
      <c r="P791" s="23">
        <v>10</v>
      </c>
      <c r="Q791" s="41">
        <f>(M791+N791*$N$2+(O791*$O$2)+P791*$P$2)</f>
        <v>406.65513019999997</v>
      </c>
      <c r="R791" s="24">
        <v>407.971</v>
      </c>
      <c r="T791" s="10">
        <f t="shared" si="91"/>
        <v>-0.32254003348277943</v>
      </c>
      <c r="V791" s="23">
        <v>6.4699999999999994E-2</v>
      </c>
    </row>
    <row r="792" spans="1:22" x14ac:dyDescent="0.25">
      <c r="A792" s="23">
        <v>26</v>
      </c>
      <c r="C792">
        <v>50</v>
      </c>
      <c r="D792" t="s">
        <v>1649</v>
      </c>
      <c r="E792" t="s">
        <v>1650</v>
      </c>
      <c r="F792">
        <v>4</v>
      </c>
      <c r="G792">
        <v>3</v>
      </c>
      <c r="H792" t="s">
        <v>1699</v>
      </c>
      <c r="I792" t="s">
        <v>1700</v>
      </c>
      <c r="J792" s="23">
        <v>12</v>
      </c>
      <c r="L792" s="23" t="s">
        <v>1498</v>
      </c>
      <c r="M792" s="41">
        <f>$Q$694</f>
        <v>410.92797140000005</v>
      </c>
      <c r="N792" s="23">
        <v>3</v>
      </c>
      <c r="O792" s="23">
        <v>4</v>
      </c>
      <c r="P792" s="23">
        <v>3</v>
      </c>
      <c r="Q792" s="41">
        <f>(M792+N792*$N$2+(O792*$O$2)+P792*$P$2)</f>
        <v>423.14010160000004</v>
      </c>
      <c r="R792" s="41">
        <v>424.3</v>
      </c>
      <c r="T792" s="10">
        <f t="shared" si="91"/>
        <v>-0.27336752297901828</v>
      </c>
      <c r="V792" s="23">
        <v>0.152</v>
      </c>
    </row>
    <row r="793" spans="1:22" x14ac:dyDescent="0.25">
      <c r="A793" s="23">
        <v>26</v>
      </c>
      <c r="C793">
        <v>51</v>
      </c>
      <c r="D793" t="s">
        <v>1649</v>
      </c>
      <c r="E793" t="s">
        <v>1650</v>
      </c>
      <c r="F793">
        <v>4</v>
      </c>
      <c r="G793">
        <v>3</v>
      </c>
      <c r="H793" t="s">
        <v>1701</v>
      </c>
      <c r="I793" t="s">
        <v>1702</v>
      </c>
      <c r="J793" s="23">
        <v>12</v>
      </c>
      <c r="L793" s="23" t="s">
        <v>1498</v>
      </c>
      <c r="M793" s="41">
        <f t="shared" ref="M793" si="94">$Q$694</f>
        <v>410.92797140000005</v>
      </c>
      <c r="N793" s="23">
        <v>6</v>
      </c>
      <c r="O793" s="23">
        <v>4</v>
      </c>
      <c r="P793" s="23">
        <v>6</v>
      </c>
      <c r="Q793" s="41">
        <f>(M793+N793*$N$2+(O793*$O$2)+P793*$P$2)</f>
        <v>431.39508219999999</v>
      </c>
      <c r="R793" s="24">
        <v>431.48500000000001</v>
      </c>
      <c r="T793" s="10">
        <f t="shared" si="91"/>
        <v>-2.0839148521970257E-2</v>
      </c>
      <c r="V793" s="23">
        <v>0.3054</v>
      </c>
    </row>
    <row r="794" spans="1:22" s="1" customFormat="1" x14ac:dyDescent="0.25">
      <c r="A794" s="33">
        <v>26</v>
      </c>
      <c r="B794" s="1" t="s">
        <v>19</v>
      </c>
      <c r="C794" s="1">
        <v>52</v>
      </c>
      <c r="D794" s="1" t="s">
        <v>1649</v>
      </c>
      <c r="E794" s="1" t="s">
        <v>1650</v>
      </c>
      <c r="F794" s="1">
        <v>4</v>
      </c>
      <c r="G794" s="1">
        <v>3</v>
      </c>
      <c r="H794" s="1" t="s">
        <v>1703</v>
      </c>
      <c r="I794" s="1" t="s">
        <v>1508</v>
      </c>
      <c r="J794" s="33">
        <v>13</v>
      </c>
      <c r="K794" s="1" t="s">
        <v>19</v>
      </c>
      <c r="L794" s="33" t="s">
        <v>2864</v>
      </c>
      <c r="M794" s="33">
        <f>$Q$16*13</f>
        <v>367.44106880000004</v>
      </c>
      <c r="N794" s="33">
        <v>21</v>
      </c>
      <c r="O794" s="33">
        <v>21</v>
      </c>
      <c r="P794" s="33">
        <v>22</v>
      </c>
      <c r="Q794" s="51">
        <f>(M794+N794*$N$2+(O794*$O$2)+P794*$P$2)</f>
        <v>446.67456420000002</v>
      </c>
      <c r="R794" s="51">
        <v>447.697</v>
      </c>
      <c r="T794" s="11">
        <f t="shared" si="91"/>
        <v>-0.22837673694484942</v>
      </c>
      <c r="U794" s="33"/>
      <c r="V794" s="33">
        <v>29790</v>
      </c>
    </row>
    <row r="795" spans="1:22" x14ac:dyDescent="0.25">
      <c r="A795" s="23">
        <v>26</v>
      </c>
      <c r="C795">
        <v>53</v>
      </c>
      <c r="D795" t="s">
        <v>1649</v>
      </c>
      <c r="E795" t="s">
        <v>1650</v>
      </c>
      <c r="F795">
        <v>4</v>
      </c>
      <c r="G795">
        <v>3</v>
      </c>
      <c r="H795" t="s">
        <v>1704</v>
      </c>
      <c r="I795" t="s">
        <v>1510</v>
      </c>
      <c r="J795" s="23">
        <v>13</v>
      </c>
      <c r="L795" s="23" t="s">
        <v>1703</v>
      </c>
      <c r="M795" s="41">
        <f>$Q$794</f>
        <v>446.67456420000002</v>
      </c>
      <c r="N795" s="23">
        <v>4</v>
      </c>
      <c r="O795" s="23">
        <v>0</v>
      </c>
      <c r="P795" s="23">
        <v>4</v>
      </c>
      <c r="Q795" s="41">
        <f>(M795+N795*$N$2+(O795*$O$2)+P795*$P$2)</f>
        <v>457.68120500000003</v>
      </c>
      <c r="R795" s="41">
        <v>458.38600000000002</v>
      </c>
      <c r="T795" s="10">
        <f t="shared" si="91"/>
        <v>-0.15375578660779127</v>
      </c>
      <c r="V795" s="23">
        <v>510.6</v>
      </c>
    </row>
    <row r="796" spans="1:22" x14ac:dyDescent="0.25">
      <c r="A796" s="23">
        <v>26</v>
      </c>
      <c r="C796">
        <v>54</v>
      </c>
      <c r="D796" t="s">
        <v>1649</v>
      </c>
      <c r="E796" t="s">
        <v>1650</v>
      </c>
      <c r="F796">
        <v>4</v>
      </c>
      <c r="G796">
        <v>3</v>
      </c>
      <c r="H796" t="s">
        <v>1705</v>
      </c>
      <c r="I796" t="s">
        <v>1512</v>
      </c>
      <c r="J796" s="23">
        <v>13</v>
      </c>
      <c r="L796" s="23" t="s">
        <v>1703</v>
      </c>
      <c r="M796" s="41">
        <f t="shared" ref="M796:M814" si="95">$Q$794</f>
        <v>446.67456420000002</v>
      </c>
      <c r="N796" s="23">
        <v>8</v>
      </c>
      <c r="O796" s="23">
        <v>0</v>
      </c>
      <c r="P796" s="23">
        <v>8</v>
      </c>
      <c r="Q796" s="41">
        <f>(M796+N796*$N$2+(O796*$O$2)+P796*$P$2)</f>
        <v>468.68784580000005</v>
      </c>
      <c r="R796" s="24">
        <v>471.76499999999999</v>
      </c>
      <c r="T796" s="10">
        <f t="shared" si="91"/>
        <v>-0.65226419933652102</v>
      </c>
      <c r="V796" s="23" t="s">
        <v>25</v>
      </c>
    </row>
    <row r="797" spans="1:22" x14ac:dyDescent="0.25">
      <c r="A797" s="23">
        <v>26</v>
      </c>
      <c r="C797">
        <v>55</v>
      </c>
      <c r="D797" t="s">
        <v>1649</v>
      </c>
      <c r="E797" t="s">
        <v>1650</v>
      </c>
      <c r="F797">
        <v>4</v>
      </c>
      <c r="G797">
        <v>3</v>
      </c>
      <c r="H797" t="s">
        <v>1706</v>
      </c>
      <c r="I797" t="s">
        <v>1514</v>
      </c>
      <c r="J797" s="23">
        <v>13</v>
      </c>
      <c r="L797" s="23" t="s">
        <v>1703</v>
      </c>
      <c r="M797" s="41">
        <f t="shared" si="95"/>
        <v>446.67456420000002</v>
      </c>
      <c r="N797" s="23">
        <v>12</v>
      </c>
      <c r="O797" s="23">
        <v>0</v>
      </c>
      <c r="P797" s="23">
        <v>12</v>
      </c>
      <c r="Q797" s="41">
        <f>(M797+N797*$N$2+(O797*$O$2)+P797*$P$2)</f>
        <v>479.69448660000006</v>
      </c>
      <c r="R797" s="41">
        <v>481.06299999999999</v>
      </c>
      <c r="T797" s="10">
        <f t="shared" si="91"/>
        <v>-0.28447696039810311</v>
      </c>
      <c r="V797" s="46">
        <v>87000000</v>
      </c>
    </row>
    <row r="798" spans="1:22" s="18" customFormat="1" x14ac:dyDescent="0.25">
      <c r="A798" s="36">
        <v>26</v>
      </c>
      <c r="C798" s="18">
        <v>56</v>
      </c>
      <c r="D798" s="18" t="s">
        <v>1649</v>
      </c>
      <c r="E798" s="18" t="s">
        <v>1650</v>
      </c>
      <c r="F798" s="18">
        <v>4</v>
      </c>
      <c r="G798" s="18">
        <v>3</v>
      </c>
      <c r="H798" s="18" t="s">
        <v>1707</v>
      </c>
      <c r="I798" s="18" t="s">
        <v>1516</v>
      </c>
      <c r="J798" s="36">
        <v>13</v>
      </c>
      <c r="L798" s="36" t="s">
        <v>1703</v>
      </c>
      <c r="M798" s="44">
        <f t="shared" si="95"/>
        <v>446.67456420000002</v>
      </c>
      <c r="N798" s="36">
        <v>16</v>
      </c>
      <c r="O798" s="36">
        <v>0</v>
      </c>
      <c r="P798" s="36">
        <v>16</v>
      </c>
      <c r="Q798" s="44">
        <f>(M798+N798*$N$2+(O798*$O$2)+P798*$P$2)</f>
        <v>490.70112740000002</v>
      </c>
      <c r="R798" s="44">
        <v>492.26</v>
      </c>
      <c r="T798" s="20">
        <f t="shared" si="91"/>
        <v>-0.31667667492787804</v>
      </c>
      <c r="U798" s="36"/>
      <c r="V798" s="36" t="s">
        <v>25</v>
      </c>
    </row>
    <row r="799" spans="1:22" x14ac:dyDescent="0.25">
      <c r="A799" s="23">
        <v>26</v>
      </c>
      <c r="C799">
        <v>57</v>
      </c>
      <c r="D799" t="s">
        <v>1649</v>
      </c>
      <c r="E799" t="s">
        <v>1650</v>
      </c>
      <c r="F799">
        <v>4</v>
      </c>
      <c r="G799">
        <v>4</v>
      </c>
      <c r="H799" t="s">
        <v>1708</v>
      </c>
      <c r="I799" t="s">
        <v>1518</v>
      </c>
      <c r="J799" s="23">
        <v>13</v>
      </c>
      <c r="L799" s="23" t="s">
        <v>1703</v>
      </c>
      <c r="M799" s="41">
        <f t="shared" si="95"/>
        <v>446.67456420000002</v>
      </c>
      <c r="N799" s="23">
        <v>19</v>
      </c>
      <c r="O799" s="23">
        <v>0</v>
      </c>
      <c r="P799" s="23">
        <v>19</v>
      </c>
      <c r="Q799" s="41">
        <f>(M799+N799*$N$2+(O799*$O$2)+P799*$P$2)</f>
        <v>498.95610800000003</v>
      </c>
      <c r="R799" s="24">
        <v>499.90600000000001</v>
      </c>
      <c r="T799" s="10">
        <f t="shared" si="91"/>
        <v>-0.19001412265505457</v>
      </c>
      <c r="V799" s="23" t="s">
        <v>25</v>
      </c>
    </row>
    <row r="800" spans="1:22" x14ac:dyDescent="0.25">
      <c r="A800" s="23">
        <v>26</v>
      </c>
      <c r="C800">
        <v>58</v>
      </c>
      <c r="D800" t="s">
        <v>1649</v>
      </c>
      <c r="E800" t="s">
        <v>1650</v>
      </c>
      <c r="F800">
        <v>4</v>
      </c>
      <c r="G800">
        <v>4</v>
      </c>
      <c r="H800" t="s">
        <v>1709</v>
      </c>
      <c r="I800" t="s">
        <v>1520</v>
      </c>
      <c r="J800" s="23">
        <v>13</v>
      </c>
      <c r="L800" s="23" t="s">
        <v>1703</v>
      </c>
      <c r="M800" s="41">
        <f t="shared" si="95"/>
        <v>446.67456420000002</v>
      </c>
      <c r="N800" s="23">
        <v>23</v>
      </c>
      <c r="O800" s="23">
        <v>0</v>
      </c>
      <c r="P800" s="23">
        <v>23</v>
      </c>
      <c r="Q800" s="41">
        <f>(M800+N800*$N$2+(O800*$O$2)+P800*$P$2)</f>
        <v>509.96274879999999</v>
      </c>
      <c r="R800" s="41">
        <v>509.95100000000002</v>
      </c>
      <c r="T800" s="10">
        <f t="shared" si="91"/>
        <v>2.3039076303338793E-3</v>
      </c>
      <c r="V800" s="23" t="s">
        <v>25</v>
      </c>
    </row>
    <row r="801" spans="1:22" x14ac:dyDescent="0.25">
      <c r="A801" s="23">
        <v>26</v>
      </c>
      <c r="C801">
        <v>59</v>
      </c>
      <c r="D801" t="s">
        <v>1649</v>
      </c>
      <c r="E801" t="s">
        <v>1650</v>
      </c>
      <c r="F801">
        <v>4</v>
      </c>
      <c r="G801">
        <v>4</v>
      </c>
      <c r="H801" t="s">
        <v>1710</v>
      </c>
      <c r="I801" t="s">
        <v>1522</v>
      </c>
      <c r="J801" s="23">
        <v>13</v>
      </c>
      <c r="L801" s="23" t="s">
        <v>1703</v>
      </c>
      <c r="M801" s="41">
        <f t="shared" si="95"/>
        <v>446.67456420000002</v>
      </c>
      <c r="N801" s="38">
        <v>25</v>
      </c>
      <c r="O801" s="38">
        <v>0</v>
      </c>
      <c r="P801" s="38">
        <v>25</v>
      </c>
      <c r="Q801" s="41">
        <f>(M801+N801*$N$2+(O801*$O$2)+P801*$P$2)</f>
        <v>515.46606919999999</v>
      </c>
      <c r="R801" s="41">
        <v>516.53200000000004</v>
      </c>
      <c r="T801" s="10">
        <f t="shared" si="91"/>
        <v>-0.20636297460758413</v>
      </c>
      <c r="V801" s="23">
        <v>3844800</v>
      </c>
    </row>
    <row r="802" spans="1:22" x14ac:dyDescent="0.25">
      <c r="A802" s="23">
        <v>26</v>
      </c>
      <c r="C802">
        <v>60</v>
      </c>
      <c r="D802" t="s">
        <v>1649</v>
      </c>
      <c r="E802" t="s">
        <v>1650</v>
      </c>
      <c r="F802">
        <v>4</v>
      </c>
      <c r="G802">
        <v>4</v>
      </c>
      <c r="H802" t="s">
        <v>1711</v>
      </c>
      <c r="I802" t="s">
        <v>1524</v>
      </c>
      <c r="J802" s="23">
        <v>13</v>
      </c>
      <c r="L802" s="23" t="s">
        <v>1703</v>
      </c>
      <c r="M802" s="41">
        <f t="shared" si="95"/>
        <v>446.67456420000002</v>
      </c>
      <c r="N802" s="38">
        <v>28</v>
      </c>
      <c r="O802" s="38">
        <v>0</v>
      </c>
      <c r="P802" s="38">
        <v>28</v>
      </c>
      <c r="Q802" s="41">
        <f>(M802+N802*$N$2+(O802*$O$2)+P802*$P$2)</f>
        <v>523.72104980000006</v>
      </c>
      <c r="R802" s="24">
        <v>525.351</v>
      </c>
      <c r="T802" s="10">
        <f t="shared" si="91"/>
        <v>-0.31025927427566319</v>
      </c>
      <c r="V802" s="46">
        <v>82600000000000</v>
      </c>
    </row>
    <row r="803" spans="1:22" x14ac:dyDescent="0.25">
      <c r="A803" s="23">
        <v>26</v>
      </c>
      <c r="C803">
        <v>61</v>
      </c>
      <c r="D803" t="s">
        <v>1649</v>
      </c>
      <c r="E803" t="s">
        <v>1650</v>
      </c>
      <c r="F803">
        <v>4</v>
      </c>
      <c r="G803">
        <v>4</v>
      </c>
      <c r="H803" t="s">
        <v>1712</v>
      </c>
      <c r="I803" t="s">
        <v>1526</v>
      </c>
      <c r="J803" s="23">
        <v>13</v>
      </c>
      <c r="L803" s="23" t="s">
        <v>1703</v>
      </c>
      <c r="M803" s="41">
        <f t="shared" si="95"/>
        <v>446.67456420000002</v>
      </c>
      <c r="N803" s="23">
        <v>30</v>
      </c>
      <c r="O803" s="23">
        <v>0</v>
      </c>
      <c r="P803" s="23">
        <v>30</v>
      </c>
      <c r="Q803" s="41">
        <f>(M803+N803*$N$2+(O803*$O$2)+P803*$P$2)</f>
        <v>529.22437019999995</v>
      </c>
      <c r="R803" s="41">
        <v>530.92999999999995</v>
      </c>
      <c r="T803" s="10">
        <f t="shared" si="91"/>
        <v>-0.32125323488972124</v>
      </c>
      <c r="V803" s="23">
        <v>358.8</v>
      </c>
    </row>
    <row r="804" spans="1:22" x14ac:dyDescent="0.25">
      <c r="A804" s="23">
        <v>26</v>
      </c>
      <c r="C804">
        <v>62</v>
      </c>
      <c r="D804" t="s">
        <v>1649</v>
      </c>
      <c r="E804" t="s">
        <v>1650</v>
      </c>
      <c r="F804">
        <v>4</v>
      </c>
      <c r="G804">
        <v>4</v>
      </c>
      <c r="H804" t="s">
        <v>1713</v>
      </c>
      <c r="I804" t="s">
        <v>1528</v>
      </c>
      <c r="J804" s="23">
        <v>13</v>
      </c>
      <c r="L804" s="23" t="s">
        <v>1703</v>
      </c>
      <c r="M804" s="41">
        <f t="shared" si="95"/>
        <v>446.67456420000002</v>
      </c>
      <c r="N804" s="23">
        <v>33</v>
      </c>
      <c r="O804" s="23">
        <v>0</v>
      </c>
      <c r="P804" s="23">
        <v>33</v>
      </c>
      <c r="Q804" s="41">
        <f>(M804+N804*$N$2+(O804*$O$2)+P804*$P$2)</f>
        <v>537.47935080000002</v>
      </c>
      <c r="R804" s="24">
        <v>538.95899999999995</v>
      </c>
      <c r="T804" s="10">
        <f t="shared" si="91"/>
        <v>-0.27453836006077015</v>
      </c>
      <c r="V804" s="23">
        <v>68</v>
      </c>
    </row>
    <row r="805" spans="1:22" x14ac:dyDescent="0.25">
      <c r="A805" s="23">
        <v>26</v>
      </c>
      <c r="C805">
        <v>63</v>
      </c>
      <c r="D805" t="s">
        <v>1649</v>
      </c>
      <c r="E805" t="s">
        <v>1650</v>
      </c>
      <c r="F805">
        <v>4</v>
      </c>
      <c r="G805">
        <v>4</v>
      </c>
      <c r="H805" t="s">
        <v>1714</v>
      </c>
      <c r="I805" t="s">
        <v>1530</v>
      </c>
      <c r="J805" s="23">
        <v>13</v>
      </c>
      <c r="L805" s="23" t="s">
        <v>1703</v>
      </c>
      <c r="M805" s="41">
        <f t="shared" si="95"/>
        <v>446.67456420000002</v>
      </c>
      <c r="N805" s="23">
        <v>35</v>
      </c>
      <c r="O805" s="23">
        <v>0</v>
      </c>
      <c r="P805" s="23">
        <v>35</v>
      </c>
      <c r="Q805" s="41">
        <f>(M805+N805*$N$2+(O805*$O$2)+P805*$P$2)</f>
        <v>542.98267120000014</v>
      </c>
      <c r="R805" s="41">
        <v>543.78800000000001</v>
      </c>
      <c r="T805" s="10">
        <f t="shared" si="91"/>
        <v>-0.14809609627278833</v>
      </c>
      <c r="V805" s="23">
        <v>6.1</v>
      </c>
    </row>
    <row r="806" spans="1:22" x14ac:dyDescent="0.25">
      <c r="A806" s="23">
        <v>26</v>
      </c>
      <c r="C806">
        <v>64</v>
      </c>
      <c r="D806" t="s">
        <v>1649</v>
      </c>
      <c r="E806" t="s">
        <v>1650</v>
      </c>
      <c r="F806">
        <v>4</v>
      </c>
      <c r="G806">
        <v>4</v>
      </c>
      <c r="H806" t="s">
        <v>1715</v>
      </c>
      <c r="I806" t="s">
        <v>1532</v>
      </c>
      <c r="J806" s="23">
        <v>13</v>
      </c>
      <c r="L806" s="23" t="s">
        <v>1703</v>
      </c>
      <c r="M806" s="41">
        <f t="shared" si="95"/>
        <v>446.67456420000002</v>
      </c>
      <c r="N806" s="38">
        <v>38</v>
      </c>
      <c r="O806" s="38">
        <v>0</v>
      </c>
      <c r="P806" s="38">
        <v>38</v>
      </c>
      <c r="Q806" s="41">
        <f>(M806+N806*$N$2+(O806*$O$2)+P806*$P$2)</f>
        <v>551.23765179999998</v>
      </c>
      <c r="R806" s="24">
        <v>551.19299999999998</v>
      </c>
      <c r="T806" s="10">
        <f t="shared" si="91"/>
        <v>8.1009374211931055E-3</v>
      </c>
      <c r="V806" s="23">
        <v>2</v>
      </c>
    </row>
    <row r="807" spans="1:22" x14ac:dyDescent="0.25">
      <c r="A807" s="23">
        <v>26</v>
      </c>
      <c r="C807">
        <v>65</v>
      </c>
      <c r="D807" t="s">
        <v>1649</v>
      </c>
      <c r="E807" t="s">
        <v>1650</v>
      </c>
      <c r="F807">
        <v>4</v>
      </c>
      <c r="G807">
        <v>4</v>
      </c>
      <c r="H807" t="s">
        <v>1716</v>
      </c>
      <c r="I807" t="s">
        <v>1534</v>
      </c>
      <c r="J807" s="23">
        <v>13</v>
      </c>
      <c r="L807" s="23" t="s">
        <v>1703</v>
      </c>
      <c r="M807" s="41">
        <f t="shared" si="95"/>
        <v>446.67456420000002</v>
      </c>
      <c r="N807" s="23">
        <v>39</v>
      </c>
      <c r="O807" s="23">
        <v>0</v>
      </c>
      <c r="P807" s="23">
        <v>40</v>
      </c>
      <c r="Q807" s="41">
        <f>(M807+N807*$N$2+(O807*$O$2)+P807*$P$2)</f>
        <v>554.66290780000008</v>
      </c>
      <c r="R807" s="41">
        <v>555.51300000000003</v>
      </c>
      <c r="T807" s="10">
        <f t="shared" si="91"/>
        <v>-0.15302831796914729</v>
      </c>
      <c r="V807" s="23">
        <v>0.80500000000000005</v>
      </c>
    </row>
    <row r="808" spans="1:22" x14ac:dyDescent="0.25">
      <c r="A808" s="23">
        <v>26</v>
      </c>
      <c r="C808">
        <v>66</v>
      </c>
      <c r="D808" t="s">
        <v>1649</v>
      </c>
      <c r="E808" t="s">
        <v>1650</v>
      </c>
      <c r="F808">
        <v>4</v>
      </c>
      <c r="G808">
        <v>4</v>
      </c>
      <c r="H808" t="s">
        <v>1717</v>
      </c>
      <c r="I808" t="s">
        <v>1536</v>
      </c>
      <c r="J808" s="23">
        <v>13</v>
      </c>
      <c r="L808" s="23" t="s">
        <v>1703</v>
      </c>
      <c r="M808" s="41">
        <f t="shared" si="95"/>
        <v>446.67456420000002</v>
      </c>
      <c r="N808" s="23">
        <v>41</v>
      </c>
      <c r="O808" s="23">
        <v>0</v>
      </c>
      <c r="P808" s="23">
        <v>41</v>
      </c>
      <c r="Q808" s="41">
        <f>(M808+N808*$N$2+(O808*$O$2)+P808*$P$2)</f>
        <v>559.49263240000005</v>
      </c>
      <c r="R808" s="24">
        <v>561.90499999999997</v>
      </c>
      <c r="T808" s="10">
        <f t="shared" si="91"/>
        <v>-0.42931947571207324</v>
      </c>
      <c r="V808" s="23">
        <v>0.46700000000000003</v>
      </c>
    </row>
    <row r="809" spans="1:22" x14ac:dyDescent="0.25">
      <c r="A809" s="23">
        <v>26</v>
      </c>
      <c r="C809">
        <v>67</v>
      </c>
      <c r="D809" t="s">
        <v>1649</v>
      </c>
      <c r="E809" t="s">
        <v>1650</v>
      </c>
      <c r="F809">
        <v>4</v>
      </c>
      <c r="G809">
        <v>4</v>
      </c>
      <c r="H809" t="s">
        <v>1718</v>
      </c>
      <c r="I809" t="s">
        <v>1538</v>
      </c>
      <c r="J809" s="23">
        <v>13</v>
      </c>
      <c r="L809" s="23" t="s">
        <v>1703</v>
      </c>
      <c r="M809" s="41">
        <f t="shared" si="95"/>
        <v>446.67456420000002</v>
      </c>
      <c r="N809" s="23">
        <v>43</v>
      </c>
      <c r="O809" s="23">
        <v>0</v>
      </c>
      <c r="P809" s="23">
        <v>44</v>
      </c>
      <c r="Q809" s="41">
        <f>(M809+N809*$N$2+(O809*$O$2)+P809*$P$2)</f>
        <v>565.66954859999998</v>
      </c>
      <c r="R809" s="41">
        <v>566.14599999999996</v>
      </c>
      <c r="T809" s="10">
        <f t="shared" si="91"/>
        <v>-8.4156984240809543E-2</v>
      </c>
      <c r="V809" s="23">
        <v>0.39400000000000002</v>
      </c>
    </row>
    <row r="810" spans="1:22" x14ac:dyDescent="0.25">
      <c r="A810" s="23">
        <v>26</v>
      </c>
      <c r="C810">
        <v>68</v>
      </c>
      <c r="D810" t="s">
        <v>1649</v>
      </c>
      <c r="E810" t="s">
        <v>1650</v>
      </c>
      <c r="F810">
        <v>4</v>
      </c>
      <c r="G810">
        <v>4</v>
      </c>
      <c r="H810" t="s">
        <v>1719</v>
      </c>
      <c r="I810" t="s">
        <v>1540</v>
      </c>
      <c r="J810" s="23">
        <v>13</v>
      </c>
      <c r="L810" s="23" t="s">
        <v>1703</v>
      </c>
      <c r="M810" s="41">
        <f t="shared" si="95"/>
        <v>446.67456420000002</v>
      </c>
      <c r="N810" s="38">
        <v>45</v>
      </c>
      <c r="O810" s="38">
        <v>0</v>
      </c>
      <c r="P810" s="38">
        <v>46</v>
      </c>
      <c r="Q810" s="41">
        <f>(M810+N810*$N$2+(O810*$O$2)+P810*$P$2)</f>
        <v>571.17286899999999</v>
      </c>
      <c r="R810" s="24">
        <v>572.75</v>
      </c>
      <c r="T810" s="10">
        <f t="shared" si="91"/>
        <v>-0.27536115233522623</v>
      </c>
      <c r="V810" s="23">
        <v>0.188</v>
      </c>
    </row>
    <row r="811" spans="1:22" x14ac:dyDescent="0.25">
      <c r="A811" s="23">
        <v>26</v>
      </c>
      <c r="C811">
        <v>69</v>
      </c>
      <c r="D811" t="s">
        <v>1649</v>
      </c>
      <c r="E811" t="s">
        <v>1650</v>
      </c>
      <c r="F811">
        <v>4</v>
      </c>
      <c r="G811">
        <v>4</v>
      </c>
      <c r="H811" t="s">
        <v>1720</v>
      </c>
      <c r="I811" t="s">
        <v>1542</v>
      </c>
      <c r="J811" s="23">
        <v>13</v>
      </c>
      <c r="L811" s="23" t="s">
        <v>1703</v>
      </c>
      <c r="M811" s="41">
        <f t="shared" si="95"/>
        <v>446.67456420000002</v>
      </c>
      <c r="N811" s="23">
        <v>48</v>
      </c>
      <c r="O811" s="23">
        <v>0</v>
      </c>
      <c r="P811" s="23">
        <v>49</v>
      </c>
      <c r="Q811" s="41">
        <f>(M811+N811*$N$2+(O811*$O$2)+P811*$P$2)</f>
        <v>579.42784959999994</v>
      </c>
      <c r="R811" s="41">
        <v>580</v>
      </c>
      <c r="T811" s="10">
        <f t="shared" si="91"/>
        <v>-9.8646620689664663E-2</v>
      </c>
      <c r="V811" s="23">
        <v>0.16200000000000001</v>
      </c>
    </row>
    <row r="812" spans="1:22" x14ac:dyDescent="0.25">
      <c r="A812" s="23">
        <v>26</v>
      </c>
      <c r="C812">
        <v>70</v>
      </c>
      <c r="D812" t="s">
        <v>1649</v>
      </c>
      <c r="E812" t="s">
        <v>1650</v>
      </c>
      <c r="F812">
        <v>4</v>
      </c>
      <c r="G812">
        <v>4</v>
      </c>
      <c r="H812" t="s">
        <v>1721</v>
      </c>
      <c r="I812" t="s">
        <v>1544</v>
      </c>
      <c r="J812" s="23">
        <v>13</v>
      </c>
      <c r="L812" s="23" t="s">
        <v>1703</v>
      </c>
      <c r="M812" s="41">
        <f t="shared" si="95"/>
        <v>446.67456420000002</v>
      </c>
      <c r="N812" s="23">
        <v>49</v>
      </c>
      <c r="O812" s="23">
        <v>0</v>
      </c>
      <c r="P812" s="23">
        <v>50</v>
      </c>
      <c r="Q812" s="41">
        <f>(M812+N812*$N$2+(O812*$O$2)+P812*$P$2)</f>
        <v>582.17950980000001</v>
      </c>
      <c r="R812" s="24">
        <v>583.69100000000003</v>
      </c>
      <c r="S812" s="25" t="s">
        <v>2867</v>
      </c>
      <c r="T812" s="10">
        <f t="shared" si="91"/>
        <v>-0.25895383002308164</v>
      </c>
    </row>
    <row r="813" spans="1:22" x14ac:dyDescent="0.25">
      <c r="A813" s="23">
        <v>26</v>
      </c>
      <c r="C813">
        <v>71</v>
      </c>
      <c r="D813" t="s">
        <v>1649</v>
      </c>
      <c r="E813" t="s">
        <v>1650</v>
      </c>
      <c r="F813">
        <v>4</v>
      </c>
      <c r="G813">
        <v>4</v>
      </c>
      <c r="H813" t="s">
        <v>1722</v>
      </c>
      <c r="I813" t="s">
        <v>1546</v>
      </c>
      <c r="J813" s="23">
        <v>13</v>
      </c>
      <c r="L813" s="23" t="s">
        <v>1703</v>
      </c>
      <c r="M813" s="41">
        <f t="shared" si="95"/>
        <v>446.67456420000002</v>
      </c>
      <c r="N813" s="23">
        <v>49</v>
      </c>
      <c r="O813" s="23">
        <v>0</v>
      </c>
      <c r="P813" s="23">
        <v>51</v>
      </c>
      <c r="Q813" s="41">
        <f>(M813+N813*$N$2+(O813*$O$2)+P813*$P$2)</f>
        <v>582.85310559999994</v>
      </c>
      <c r="R813" s="24">
        <v>583.69100000000003</v>
      </c>
      <c r="S813" s="25" t="s">
        <v>2869</v>
      </c>
      <c r="T813" s="10">
        <f t="shared" si="91"/>
        <v>-0.14355102271580264</v>
      </c>
    </row>
    <row r="814" spans="1:22" x14ac:dyDescent="0.25">
      <c r="A814" s="23">
        <v>26</v>
      </c>
      <c r="C814">
        <v>72</v>
      </c>
      <c r="D814" t="s">
        <v>1649</v>
      </c>
      <c r="E814" t="s">
        <v>1650</v>
      </c>
      <c r="F814">
        <v>4</v>
      </c>
      <c r="G814">
        <v>4</v>
      </c>
      <c r="H814" t="s">
        <v>1723</v>
      </c>
      <c r="I814" t="s">
        <v>1548</v>
      </c>
      <c r="J814" s="23">
        <v>13</v>
      </c>
      <c r="L814" s="23" t="s">
        <v>1703</v>
      </c>
      <c r="M814" s="41">
        <f t="shared" si="95"/>
        <v>446.67456420000002</v>
      </c>
      <c r="N814" s="23">
        <v>49</v>
      </c>
      <c r="O814" s="23">
        <v>0</v>
      </c>
      <c r="P814" s="23">
        <v>52</v>
      </c>
      <c r="Q814" s="41">
        <f>(M814+N814*$N$2+(O814*$O$2)+P814*$P$2)</f>
        <v>583.52670139999998</v>
      </c>
      <c r="R814" s="59">
        <v>623</v>
      </c>
      <c r="S814" s="27" t="s">
        <v>2868</v>
      </c>
      <c r="T814" s="10">
        <f t="shared" si="91"/>
        <v>-6.3360029855537752</v>
      </c>
    </row>
    <row r="815" spans="1:22" x14ac:dyDescent="0.25">
      <c r="A815" s="23">
        <v>26</v>
      </c>
      <c r="C815">
        <v>73</v>
      </c>
      <c r="D815" t="s">
        <v>1649</v>
      </c>
      <c r="E815" t="s">
        <v>1650</v>
      </c>
      <c r="F815">
        <v>4</v>
      </c>
      <c r="G815">
        <v>4</v>
      </c>
      <c r="H815" t="s">
        <v>1724</v>
      </c>
      <c r="I815" t="s">
        <v>1550</v>
      </c>
      <c r="J815" s="23">
        <v>13</v>
      </c>
      <c r="N815" s="38"/>
      <c r="R815" s="41"/>
      <c r="S815" s="26"/>
    </row>
    <row r="816" spans="1:22" x14ac:dyDescent="0.25">
      <c r="A816" s="23">
        <v>27</v>
      </c>
      <c r="C816">
        <v>27</v>
      </c>
      <c r="D816" t="s">
        <v>1725</v>
      </c>
      <c r="E816" t="s">
        <v>1726</v>
      </c>
      <c r="F816">
        <v>4</v>
      </c>
      <c r="G816">
        <v>2</v>
      </c>
      <c r="H816" t="s">
        <v>1727</v>
      </c>
      <c r="I816" t="s">
        <v>1728</v>
      </c>
      <c r="J816" s="23">
        <v>0</v>
      </c>
      <c r="K816" t="s">
        <v>58</v>
      </c>
      <c r="L816" s="23" t="s">
        <v>21</v>
      </c>
      <c r="N816" s="38"/>
      <c r="R816" s="41"/>
    </row>
    <row r="817" spans="1:18" x14ac:dyDescent="0.25">
      <c r="A817" s="23">
        <v>27</v>
      </c>
      <c r="C817">
        <v>28</v>
      </c>
      <c r="D817" t="s">
        <v>1725</v>
      </c>
      <c r="E817" t="s">
        <v>1726</v>
      </c>
      <c r="F817">
        <v>4</v>
      </c>
      <c r="G817">
        <v>2</v>
      </c>
      <c r="H817" t="s">
        <v>1729</v>
      </c>
      <c r="I817" t="s">
        <v>1730</v>
      </c>
      <c r="J817" s="23">
        <v>0</v>
      </c>
      <c r="K817" t="s">
        <v>58</v>
      </c>
      <c r="L817" s="23" t="s">
        <v>34</v>
      </c>
      <c r="N817" s="38"/>
      <c r="R817" s="41"/>
    </row>
    <row r="818" spans="1:18" x14ac:dyDescent="0.25">
      <c r="A818" s="23">
        <v>27</v>
      </c>
      <c r="C818">
        <v>29</v>
      </c>
      <c r="D818" t="s">
        <v>1725</v>
      </c>
      <c r="E818" t="s">
        <v>1726</v>
      </c>
      <c r="F818">
        <v>4</v>
      </c>
      <c r="G818">
        <v>2</v>
      </c>
      <c r="H818" t="s">
        <v>1731</v>
      </c>
      <c r="I818" t="s">
        <v>1732</v>
      </c>
      <c r="J818" s="23">
        <v>1</v>
      </c>
      <c r="K818" t="s">
        <v>58</v>
      </c>
      <c r="L818" s="23" t="s">
        <v>65</v>
      </c>
      <c r="N818" s="38"/>
      <c r="R818" s="41"/>
    </row>
    <row r="819" spans="1:18" x14ac:dyDescent="0.25">
      <c r="A819" s="23">
        <v>27</v>
      </c>
      <c r="C819">
        <v>30</v>
      </c>
      <c r="D819" t="s">
        <v>1725</v>
      </c>
      <c r="E819" t="s">
        <v>1726</v>
      </c>
      <c r="F819">
        <v>4</v>
      </c>
      <c r="G819">
        <v>2</v>
      </c>
      <c r="H819" t="s">
        <v>1733</v>
      </c>
      <c r="I819" t="s">
        <v>1734</v>
      </c>
      <c r="J819" s="23">
        <v>1</v>
      </c>
      <c r="K819" t="s">
        <v>58</v>
      </c>
      <c r="R819" s="41"/>
    </row>
    <row r="820" spans="1:18" x14ac:dyDescent="0.25">
      <c r="A820" s="23">
        <v>27</v>
      </c>
      <c r="C820">
        <v>31</v>
      </c>
      <c r="D820" t="s">
        <v>1725</v>
      </c>
      <c r="E820" t="s">
        <v>1726</v>
      </c>
      <c r="F820">
        <v>4</v>
      </c>
      <c r="G820">
        <v>2</v>
      </c>
      <c r="H820" t="s">
        <v>1735</v>
      </c>
      <c r="I820" t="s">
        <v>1736</v>
      </c>
      <c r="J820" s="23">
        <v>2</v>
      </c>
      <c r="K820" t="s">
        <v>58</v>
      </c>
      <c r="R820" s="41"/>
    </row>
    <row r="821" spans="1:18" x14ac:dyDescent="0.25">
      <c r="A821" s="23">
        <v>27</v>
      </c>
      <c r="C821">
        <v>32</v>
      </c>
      <c r="D821" t="s">
        <v>1725</v>
      </c>
      <c r="E821" t="s">
        <v>1726</v>
      </c>
      <c r="F821">
        <v>4</v>
      </c>
      <c r="G821">
        <v>2</v>
      </c>
      <c r="H821" t="s">
        <v>1737</v>
      </c>
      <c r="I821" t="s">
        <v>1738</v>
      </c>
      <c r="J821" s="23">
        <v>2</v>
      </c>
      <c r="K821" t="s">
        <v>58</v>
      </c>
      <c r="R821" s="41"/>
    </row>
    <row r="822" spans="1:18" x14ac:dyDescent="0.25">
      <c r="A822" s="23">
        <v>27</v>
      </c>
      <c r="C822">
        <v>33</v>
      </c>
      <c r="D822" t="s">
        <v>1725</v>
      </c>
      <c r="E822" t="s">
        <v>1726</v>
      </c>
      <c r="F822">
        <v>4</v>
      </c>
      <c r="G822">
        <v>2</v>
      </c>
      <c r="H822" t="s">
        <v>1739</v>
      </c>
      <c r="I822" t="s">
        <v>1740</v>
      </c>
      <c r="J822" s="23">
        <v>3</v>
      </c>
      <c r="K822" t="s">
        <v>58</v>
      </c>
      <c r="R822" s="41"/>
    </row>
    <row r="823" spans="1:18" x14ac:dyDescent="0.25">
      <c r="A823" s="23">
        <v>27</v>
      </c>
      <c r="C823">
        <v>34</v>
      </c>
      <c r="D823" t="s">
        <v>1725</v>
      </c>
      <c r="E823" t="s">
        <v>1726</v>
      </c>
      <c r="F823">
        <v>4</v>
      </c>
      <c r="G823">
        <v>2</v>
      </c>
      <c r="H823" t="s">
        <v>1741</v>
      </c>
      <c r="I823" t="s">
        <v>1742</v>
      </c>
      <c r="J823" s="23">
        <v>3</v>
      </c>
      <c r="K823" t="s">
        <v>58</v>
      </c>
      <c r="R823" s="41"/>
    </row>
    <row r="824" spans="1:18" x14ac:dyDescent="0.25">
      <c r="A824" s="23">
        <v>27</v>
      </c>
      <c r="C824">
        <v>35</v>
      </c>
      <c r="D824" t="s">
        <v>1725</v>
      </c>
      <c r="E824" t="s">
        <v>1726</v>
      </c>
      <c r="F824">
        <v>4</v>
      </c>
      <c r="G824">
        <v>3</v>
      </c>
      <c r="H824" t="s">
        <v>1743</v>
      </c>
      <c r="I824" t="s">
        <v>1744</v>
      </c>
      <c r="J824" s="23">
        <v>4</v>
      </c>
      <c r="K824" t="s">
        <v>58</v>
      </c>
      <c r="R824" s="41"/>
    </row>
    <row r="825" spans="1:18" x14ac:dyDescent="0.25">
      <c r="A825" s="23">
        <v>27</v>
      </c>
      <c r="C825">
        <v>36</v>
      </c>
      <c r="D825" t="s">
        <v>1725</v>
      </c>
      <c r="E825" t="s">
        <v>1726</v>
      </c>
      <c r="F825">
        <v>4</v>
      </c>
      <c r="G825">
        <v>3</v>
      </c>
      <c r="H825" t="s">
        <v>1745</v>
      </c>
      <c r="I825" t="s">
        <v>1746</v>
      </c>
      <c r="J825" s="23">
        <v>4</v>
      </c>
      <c r="K825" t="s">
        <v>58</v>
      </c>
      <c r="R825" s="41"/>
    </row>
    <row r="826" spans="1:18" x14ac:dyDescent="0.25">
      <c r="A826" s="23">
        <v>27</v>
      </c>
      <c r="C826">
        <v>37</v>
      </c>
      <c r="D826" t="s">
        <v>1725</v>
      </c>
      <c r="E826" t="s">
        <v>1726</v>
      </c>
      <c r="F826">
        <v>4</v>
      </c>
      <c r="G826">
        <v>3</v>
      </c>
      <c r="H826" t="s">
        <v>1747</v>
      </c>
      <c r="I826" t="s">
        <v>1748</v>
      </c>
      <c r="J826" s="23">
        <v>5</v>
      </c>
      <c r="K826" t="s">
        <v>58</v>
      </c>
      <c r="R826" s="41"/>
    </row>
    <row r="827" spans="1:18" x14ac:dyDescent="0.25">
      <c r="A827" s="23">
        <v>27</v>
      </c>
      <c r="C827">
        <v>38</v>
      </c>
      <c r="D827" t="s">
        <v>1725</v>
      </c>
      <c r="E827" t="s">
        <v>1726</v>
      </c>
      <c r="F827">
        <v>4</v>
      </c>
      <c r="G827">
        <v>3</v>
      </c>
      <c r="H827" t="s">
        <v>1749</v>
      </c>
      <c r="I827" t="s">
        <v>1750</v>
      </c>
      <c r="J827" s="23">
        <v>5</v>
      </c>
      <c r="K827" t="s">
        <v>58</v>
      </c>
      <c r="R827" s="41"/>
    </row>
    <row r="828" spans="1:18" x14ac:dyDescent="0.25">
      <c r="A828" s="23">
        <v>27</v>
      </c>
      <c r="C828">
        <v>39</v>
      </c>
      <c r="D828" t="s">
        <v>1725</v>
      </c>
      <c r="E828" t="s">
        <v>1726</v>
      </c>
      <c r="F828">
        <v>4</v>
      </c>
      <c r="G828">
        <v>3</v>
      </c>
      <c r="H828" t="s">
        <v>1751</v>
      </c>
      <c r="I828" t="s">
        <v>1752</v>
      </c>
      <c r="J828" s="23">
        <v>6</v>
      </c>
      <c r="K828" t="s">
        <v>58</v>
      </c>
      <c r="R828" s="41"/>
    </row>
    <row r="829" spans="1:18" x14ac:dyDescent="0.25">
      <c r="A829" s="23">
        <v>27</v>
      </c>
      <c r="C829">
        <v>40</v>
      </c>
      <c r="D829" t="s">
        <v>1725</v>
      </c>
      <c r="E829" t="s">
        <v>1726</v>
      </c>
      <c r="F829">
        <v>4</v>
      </c>
      <c r="G829">
        <v>3</v>
      </c>
      <c r="H829" t="s">
        <v>1753</v>
      </c>
      <c r="I829" t="s">
        <v>1754</v>
      </c>
      <c r="J829" s="23">
        <v>6</v>
      </c>
      <c r="K829" t="s">
        <v>58</v>
      </c>
      <c r="R829" s="41"/>
    </row>
    <row r="830" spans="1:18" x14ac:dyDescent="0.25">
      <c r="A830" s="23">
        <v>27</v>
      </c>
      <c r="C830">
        <v>41</v>
      </c>
      <c r="D830" t="s">
        <v>1725</v>
      </c>
      <c r="E830" t="s">
        <v>1726</v>
      </c>
      <c r="F830">
        <v>4</v>
      </c>
      <c r="G830">
        <v>3</v>
      </c>
      <c r="H830" t="s">
        <v>1755</v>
      </c>
      <c r="I830" t="s">
        <v>1756</v>
      </c>
      <c r="J830" s="23">
        <v>7</v>
      </c>
      <c r="K830" t="s">
        <v>58</v>
      </c>
      <c r="R830" s="41"/>
    </row>
    <row r="831" spans="1:18" x14ac:dyDescent="0.25">
      <c r="A831" s="23">
        <v>27</v>
      </c>
      <c r="C831">
        <v>42</v>
      </c>
      <c r="D831" t="s">
        <v>1725</v>
      </c>
      <c r="E831" t="s">
        <v>1726</v>
      </c>
      <c r="F831">
        <v>4</v>
      </c>
      <c r="G831">
        <v>3</v>
      </c>
      <c r="H831" t="s">
        <v>1757</v>
      </c>
      <c r="I831" t="s">
        <v>1758</v>
      </c>
      <c r="J831" s="23">
        <v>7</v>
      </c>
      <c r="K831" t="s">
        <v>58</v>
      </c>
      <c r="R831" s="41"/>
    </row>
    <row r="832" spans="1:18" x14ac:dyDescent="0.25">
      <c r="A832" s="23">
        <v>27</v>
      </c>
      <c r="C832">
        <v>43</v>
      </c>
      <c r="D832" t="s">
        <v>1725</v>
      </c>
      <c r="E832" t="s">
        <v>1726</v>
      </c>
      <c r="F832">
        <v>4</v>
      </c>
      <c r="G832">
        <v>3</v>
      </c>
      <c r="H832" t="s">
        <v>1759</v>
      </c>
      <c r="I832" t="s">
        <v>1760</v>
      </c>
      <c r="J832" s="23">
        <v>8</v>
      </c>
      <c r="K832" t="s">
        <v>58</v>
      </c>
      <c r="R832" s="41"/>
    </row>
    <row r="833" spans="1:22" x14ac:dyDescent="0.25">
      <c r="A833" s="23">
        <v>27</v>
      </c>
      <c r="C833">
        <v>44</v>
      </c>
      <c r="D833" t="s">
        <v>1725</v>
      </c>
      <c r="E833" t="s">
        <v>1726</v>
      </c>
      <c r="F833">
        <v>4</v>
      </c>
      <c r="G833">
        <v>3</v>
      </c>
      <c r="H833" t="s">
        <v>1761</v>
      </c>
      <c r="I833" t="s">
        <v>1762</v>
      </c>
      <c r="J833" s="23">
        <v>8</v>
      </c>
      <c r="K833" t="s">
        <v>58</v>
      </c>
    </row>
    <row r="834" spans="1:22" x14ac:dyDescent="0.25">
      <c r="A834" s="23">
        <v>27</v>
      </c>
      <c r="C834">
        <v>45</v>
      </c>
      <c r="D834" t="s">
        <v>1725</v>
      </c>
      <c r="E834" t="s">
        <v>1726</v>
      </c>
      <c r="F834">
        <v>4</v>
      </c>
      <c r="G834">
        <v>3</v>
      </c>
      <c r="H834" t="s">
        <v>1763</v>
      </c>
      <c r="I834" t="s">
        <v>1764</v>
      </c>
      <c r="J834" s="23">
        <v>9</v>
      </c>
      <c r="K834" t="s">
        <v>58</v>
      </c>
    </row>
    <row r="835" spans="1:22" x14ac:dyDescent="0.25">
      <c r="A835" s="23">
        <v>27</v>
      </c>
      <c r="C835">
        <v>46</v>
      </c>
      <c r="D835" t="s">
        <v>1725</v>
      </c>
      <c r="E835" t="s">
        <v>1726</v>
      </c>
      <c r="F835">
        <v>4</v>
      </c>
      <c r="G835">
        <v>3</v>
      </c>
      <c r="H835" t="s">
        <v>1765</v>
      </c>
      <c r="I835" t="s">
        <v>1766</v>
      </c>
      <c r="J835" s="23">
        <v>9</v>
      </c>
      <c r="K835" t="s">
        <v>58</v>
      </c>
    </row>
    <row r="836" spans="1:22" x14ac:dyDescent="0.25">
      <c r="A836" s="23">
        <v>27</v>
      </c>
      <c r="C836">
        <v>47</v>
      </c>
      <c r="D836" t="s">
        <v>1725</v>
      </c>
      <c r="E836" t="s">
        <v>1726</v>
      </c>
      <c r="F836">
        <v>4</v>
      </c>
      <c r="G836">
        <v>3</v>
      </c>
      <c r="H836" t="s">
        <v>1767</v>
      </c>
      <c r="I836" t="s">
        <v>1768</v>
      </c>
      <c r="J836" s="23">
        <v>10</v>
      </c>
      <c r="K836" s="1" t="s">
        <v>2842</v>
      </c>
      <c r="L836" s="23" t="s">
        <v>1090</v>
      </c>
      <c r="M836" s="41">
        <f>$Q$508</f>
        <v>342.50213759999997</v>
      </c>
      <c r="N836" s="23">
        <v>0</v>
      </c>
      <c r="O836" s="23">
        <v>6</v>
      </c>
      <c r="P836" s="23">
        <v>0</v>
      </c>
      <c r="Q836" s="41">
        <f>(M836+N836*$N$2+(O836*$O$2)+P836*$P$2)</f>
        <v>348.437862</v>
      </c>
      <c r="R836" s="16">
        <v>347.53</v>
      </c>
      <c r="T836" s="10">
        <f t="shared" ref="T836:T863" si="96">(Q836-R836)/R836*100</f>
        <v>0.26123269933531579</v>
      </c>
    </row>
    <row r="837" spans="1:22" x14ac:dyDescent="0.25">
      <c r="A837" s="23">
        <v>27</v>
      </c>
      <c r="C837">
        <v>48</v>
      </c>
      <c r="D837" t="s">
        <v>1725</v>
      </c>
      <c r="E837" t="s">
        <v>1726</v>
      </c>
      <c r="F837">
        <v>4</v>
      </c>
      <c r="G837">
        <v>3</v>
      </c>
      <c r="H837" t="s">
        <v>1769</v>
      </c>
      <c r="I837" t="s">
        <v>1770</v>
      </c>
      <c r="J837" s="23">
        <v>10</v>
      </c>
      <c r="K837" s="1" t="s">
        <v>2842</v>
      </c>
      <c r="L837" s="23" t="s">
        <v>1090</v>
      </c>
      <c r="M837" s="41">
        <f t="shared" ref="M837" si="97">$Q$508</f>
        <v>342.50213759999997</v>
      </c>
      <c r="N837" s="23">
        <v>4</v>
      </c>
      <c r="O837" s="23">
        <v>12</v>
      </c>
      <c r="P837" s="23">
        <v>4</v>
      </c>
      <c r="Q837" s="41">
        <f>(M837+N837*$N$2+(O837*$O$2)+P837*$P$2)</f>
        <v>365.38022719999998</v>
      </c>
      <c r="R837" s="16">
        <v>364.66</v>
      </c>
      <c r="T837" s="10">
        <f t="shared" si="96"/>
        <v>0.19750649920472602</v>
      </c>
    </row>
    <row r="838" spans="1:22" x14ac:dyDescent="0.25">
      <c r="A838" s="23">
        <v>27</v>
      </c>
      <c r="C838">
        <v>49</v>
      </c>
      <c r="D838" t="s">
        <v>1725</v>
      </c>
      <c r="E838" t="s">
        <v>1726</v>
      </c>
      <c r="F838">
        <v>4</v>
      </c>
      <c r="G838">
        <v>3</v>
      </c>
      <c r="H838" t="s">
        <v>1771</v>
      </c>
      <c r="I838" t="s">
        <v>1772</v>
      </c>
      <c r="J838" s="23">
        <v>11</v>
      </c>
      <c r="K838" s="1" t="s">
        <v>2842</v>
      </c>
      <c r="L838" s="41" t="s">
        <v>1302</v>
      </c>
      <c r="M838" s="41">
        <f>$Q$597</f>
        <v>375.18137860000002</v>
      </c>
      <c r="N838" s="23">
        <v>2</v>
      </c>
      <c r="O838" s="23">
        <v>4</v>
      </c>
      <c r="P838" s="23">
        <v>2</v>
      </c>
      <c r="Q838" s="41">
        <f>(M838+N838*$N$2+(O838*$O$2)+P838*$P$2)</f>
        <v>384.64184859999995</v>
      </c>
      <c r="R838" s="16">
        <v>383.964</v>
      </c>
      <c r="T838" s="10">
        <f t="shared" si="96"/>
        <v>0.17653962350635671</v>
      </c>
      <c r="V838" s="50">
        <v>3.5000000000000002E-8</v>
      </c>
    </row>
    <row r="839" spans="1:22" x14ac:dyDescent="0.25">
      <c r="A839" s="23">
        <v>27</v>
      </c>
      <c r="C839">
        <v>50</v>
      </c>
      <c r="D839" t="s">
        <v>1725</v>
      </c>
      <c r="E839" t="s">
        <v>1726</v>
      </c>
      <c r="F839">
        <v>4</v>
      </c>
      <c r="G839">
        <v>3</v>
      </c>
      <c r="H839" t="s">
        <v>1773</v>
      </c>
      <c r="I839" t="s">
        <v>1774</v>
      </c>
      <c r="J839" s="23">
        <v>11</v>
      </c>
      <c r="K839" s="1" t="s">
        <v>2842</v>
      </c>
      <c r="L839" s="41" t="s">
        <v>1302</v>
      </c>
      <c r="M839" s="41">
        <f t="shared" ref="M839" si="98">$Q$597</f>
        <v>375.18137860000002</v>
      </c>
      <c r="N839" s="23">
        <v>8</v>
      </c>
      <c r="O839" s="23">
        <v>2</v>
      </c>
      <c r="P839" s="23">
        <v>8</v>
      </c>
      <c r="Q839" s="41">
        <f>(M839+N839*$N$2+(O839*$O$2)+P839*$P$2)</f>
        <v>399.17323500000003</v>
      </c>
      <c r="R839" s="16">
        <v>400.029</v>
      </c>
      <c r="T839" s="10">
        <f t="shared" si="96"/>
        <v>-0.21392574038381282</v>
      </c>
      <c r="V839" s="23">
        <v>3.8800000000000001E-2</v>
      </c>
    </row>
    <row r="840" spans="1:22" x14ac:dyDescent="0.25">
      <c r="A840" s="23">
        <v>27</v>
      </c>
      <c r="C840">
        <v>51</v>
      </c>
      <c r="D840" t="s">
        <v>1725</v>
      </c>
      <c r="E840" t="s">
        <v>1726</v>
      </c>
      <c r="F840">
        <v>4</v>
      </c>
      <c r="G840">
        <v>3</v>
      </c>
      <c r="H840" t="s">
        <v>1775</v>
      </c>
      <c r="I840" t="s">
        <v>1776</v>
      </c>
      <c r="J840" s="23">
        <v>12</v>
      </c>
      <c r="K840" s="1" t="s">
        <v>2842</v>
      </c>
      <c r="L840" s="23" t="s">
        <v>1498</v>
      </c>
      <c r="M840" s="41">
        <f>$Q$694</f>
        <v>410.92797140000005</v>
      </c>
      <c r="N840" s="23">
        <v>0</v>
      </c>
      <c r="O840" s="23">
        <v>4</v>
      </c>
      <c r="P840" s="23">
        <v>0</v>
      </c>
      <c r="Q840" s="41">
        <f>(M840+N840*$N$2+(O840*$O$2)+P840*$P$2)</f>
        <v>414.88512100000003</v>
      </c>
      <c r="R840" s="16">
        <v>417.85599999999999</v>
      </c>
      <c r="T840" s="10">
        <f t="shared" si="96"/>
        <v>-0.71098153430846223</v>
      </c>
      <c r="V840" s="23">
        <v>6.88E-2</v>
      </c>
    </row>
    <row r="841" spans="1:22" x14ac:dyDescent="0.25">
      <c r="A841" s="23">
        <v>27</v>
      </c>
      <c r="C841">
        <v>52</v>
      </c>
      <c r="D841" t="s">
        <v>1725</v>
      </c>
      <c r="E841" t="s">
        <v>1726</v>
      </c>
      <c r="F841">
        <v>4</v>
      </c>
      <c r="G841">
        <v>3</v>
      </c>
      <c r="H841" t="s">
        <v>1777</v>
      </c>
      <c r="I841" t="s">
        <v>1778</v>
      </c>
      <c r="J841" s="23">
        <v>12</v>
      </c>
      <c r="L841" s="23" t="s">
        <v>1498</v>
      </c>
      <c r="M841" s="41">
        <f t="shared" ref="M841" si="99">$Q$694</f>
        <v>410.92797140000005</v>
      </c>
      <c r="N841" s="23">
        <v>6</v>
      </c>
      <c r="O841" s="23">
        <v>4</v>
      </c>
      <c r="P841" s="23">
        <v>7</v>
      </c>
      <c r="Q841" s="41">
        <f>(M841+N841*$N$2+(O841*$O$2)+P841*$P$2)</f>
        <v>432.06867800000003</v>
      </c>
      <c r="R841" s="16">
        <v>432.92899999999997</v>
      </c>
      <c r="T841" s="10">
        <f t="shared" si="96"/>
        <v>-0.19872126838348544</v>
      </c>
      <c r="V841" s="23">
        <v>0.11169999999999999</v>
      </c>
    </row>
    <row r="842" spans="1:22" s="3" customFormat="1" x14ac:dyDescent="0.25">
      <c r="A842" s="37">
        <v>27</v>
      </c>
      <c r="C842" s="3">
        <v>53</v>
      </c>
      <c r="D842" s="3" t="s">
        <v>1725</v>
      </c>
      <c r="E842" s="3" t="s">
        <v>1726</v>
      </c>
      <c r="F842" s="3">
        <v>4</v>
      </c>
      <c r="G842" s="3">
        <v>3</v>
      </c>
      <c r="H842" s="3" t="s">
        <v>1779</v>
      </c>
      <c r="I842" s="3" t="s">
        <v>1780</v>
      </c>
      <c r="J842" s="37">
        <v>13</v>
      </c>
      <c r="L842" s="37" t="s">
        <v>1703</v>
      </c>
      <c r="M842" s="45">
        <f>$Q$794</f>
        <v>446.67456420000002</v>
      </c>
      <c r="N842" s="37">
        <v>0</v>
      </c>
      <c r="O842" s="37">
        <v>2</v>
      </c>
      <c r="P842" s="37">
        <v>0</v>
      </c>
      <c r="Q842" s="45">
        <f>(M842+N842*$N$2+(O842*$O$2)+P842*$P$2)</f>
        <v>448.65313900000001</v>
      </c>
      <c r="R842" s="37">
        <v>449.31599999999997</v>
      </c>
      <c r="T842" s="14">
        <f t="shared" si="96"/>
        <v>-0.14752668500564503</v>
      </c>
      <c r="U842" s="37"/>
      <c r="V842" s="37">
        <v>0.24460000000000001</v>
      </c>
    </row>
    <row r="843" spans="1:22" x14ac:dyDescent="0.25">
      <c r="A843" s="23">
        <v>27</v>
      </c>
      <c r="C843">
        <v>54</v>
      </c>
      <c r="D843" t="s">
        <v>1725</v>
      </c>
      <c r="E843" t="s">
        <v>1726</v>
      </c>
      <c r="F843">
        <v>4</v>
      </c>
      <c r="G843">
        <v>3</v>
      </c>
      <c r="H843" t="s">
        <v>1781</v>
      </c>
      <c r="I843" t="s">
        <v>1782</v>
      </c>
      <c r="J843" s="23">
        <v>13</v>
      </c>
      <c r="L843" s="23" t="s">
        <v>1703</v>
      </c>
      <c r="M843" s="41">
        <f t="shared" ref="M843:M863" si="100">$Q$794</f>
        <v>446.67456420000002</v>
      </c>
      <c r="N843" s="23">
        <v>8</v>
      </c>
      <c r="O843" s="23">
        <v>2</v>
      </c>
      <c r="P843" s="23">
        <v>8</v>
      </c>
      <c r="Q843" s="41">
        <f>(M843+N843*$N$2+(O843*$O$2)+P843*$P$2)</f>
        <v>470.66642060000004</v>
      </c>
      <c r="R843" s="56">
        <v>471.75799999999998</v>
      </c>
      <c r="T843" s="10">
        <f t="shared" si="96"/>
        <v>-0.23138545610248132</v>
      </c>
      <c r="V843" s="23">
        <v>0.19327</v>
      </c>
    </row>
    <row r="844" spans="1:22" x14ac:dyDescent="0.25">
      <c r="A844" s="23">
        <v>27</v>
      </c>
      <c r="C844">
        <v>55</v>
      </c>
      <c r="D844" t="s">
        <v>1725</v>
      </c>
      <c r="E844" t="s">
        <v>1726</v>
      </c>
      <c r="F844">
        <v>4</v>
      </c>
      <c r="G844">
        <v>3</v>
      </c>
      <c r="H844" t="s">
        <v>1783</v>
      </c>
      <c r="I844" t="s">
        <v>1784</v>
      </c>
      <c r="J844" s="23">
        <v>13</v>
      </c>
      <c r="L844" s="23" t="s">
        <v>1703</v>
      </c>
      <c r="M844" s="41">
        <f t="shared" si="100"/>
        <v>446.67456420000002</v>
      </c>
      <c r="N844" s="23">
        <v>10</v>
      </c>
      <c r="O844" s="23">
        <v>2</v>
      </c>
      <c r="P844" s="23">
        <v>10</v>
      </c>
      <c r="Q844" s="41">
        <f>(M844+N844*$N$2+(O844*$O$2)+P844*$P$2)</f>
        <v>476.16974099999999</v>
      </c>
      <c r="R844" s="16">
        <v>476.82900000000001</v>
      </c>
      <c r="T844" s="10">
        <f t="shared" si="96"/>
        <v>-0.13825899850890361</v>
      </c>
      <c r="V844" s="23">
        <v>63000</v>
      </c>
    </row>
    <row r="845" spans="1:22" s="18" customFormat="1" x14ac:dyDescent="0.25">
      <c r="A845" s="36">
        <v>27</v>
      </c>
      <c r="C845" s="18">
        <v>56</v>
      </c>
      <c r="D845" s="18" t="s">
        <v>1725</v>
      </c>
      <c r="E845" s="18" t="s">
        <v>1726</v>
      </c>
      <c r="F845" s="18">
        <v>4</v>
      </c>
      <c r="G845" s="18">
        <v>3</v>
      </c>
      <c r="H845" s="18" t="s">
        <v>1785</v>
      </c>
      <c r="I845" s="18" t="s">
        <v>1786</v>
      </c>
      <c r="J845" s="36">
        <v>13</v>
      </c>
      <c r="L845" s="36" t="s">
        <v>1703</v>
      </c>
      <c r="M845" s="44">
        <f t="shared" si="100"/>
        <v>446.67456420000002</v>
      </c>
      <c r="N845" s="36">
        <v>13</v>
      </c>
      <c r="O845" s="36">
        <v>2</v>
      </c>
      <c r="P845" s="36">
        <v>14</v>
      </c>
      <c r="Q845" s="44">
        <f>(M845+N845*$N$2+(O845*$O$2)+P845*$P$2)</f>
        <v>485.09831739999998</v>
      </c>
      <c r="R845" s="36">
        <v>486.911</v>
      </c>
      <c r="T845" s="20">
        <f t="shared" si="96"/>
        <v>-0.3722821213733139</v>
      </c>
      <c r="U845" s="36"/>
      <c r="V845" s="36">
        <v>6673190.4000000004</v>
      </c>
    </row>
    <row r="846" spans="1:22" x14ac:dyDescent="0.25">
      <c r="A846" s="23">
        <v>27</v>
      </c>
      <c r="C846">
        <v>57</v>
      </c>
      <c r="D846" t="s">
        <v>1725</v>
      </c>
      <c r="E846" t="s">
        <v>1726</v>
      </c>
      <c r="F846">
        <v>4</v>
      </c>
      <c r="G846">
        <v>4</v>
      </c>
      <c r="H846" t="s">
        <v>1787</v>
      </c>
      <c r="I846" t="s">
        <v>1788</v>
      </c>
      <c r="J846" s="23">
        <v>13</v>
      </c>
      <c r="L846" s="23" t="s">
        <v>1703</v>
      </c>
      <c r="M846" s="41">
        <f t="shared" si="100"/>
        <v>446.67456420000002</v>
      </c>
      <c r="N846" s="23">
        <v>18</v>
      </c>
      <c r="O846" s="23">
        <v>2</v>
      </c>
      <c r="P846" s="23">
        <v>18</v>
      </c>
      <c r="Q846" s="41">
        <f>(M846+N846*$N$2+(O846*$O$2)+P846*$P$2)</f>
        <v>498.18302260000002</v>
      </c>
      <c r="R846" s="23">
        <v>498.28699999999998</v>
      </c>
      <c r="T846" s="10">
        <f t="shared" si="96"/>
        <v>-2.0866970240034855E-2</v>
      </c>
      <c r="V846" s="23">
        <v>23484590.399999999</v>
      </c>
    </row>
    <row r="847" spans="1:22" x14ac:dyDescent="0.25">
      <c r="A847" s="23">
        <v>27</v>
      </c>
      <c r="C847">
        <v>58</v>
      </c>
      <c r="D847" t="s">
        <v>1725</v>
      </c>
      <c r="E847" t="s">
        <v>1726</v>
      </c>
      <c r="F847">
        <v>4</v>
      </c>
      <c r="G847">
        <v>4</v>
      </c>
      <c r="H847" t="s">
        <v>1789</v>
      </c>
      <c r="I847" t="s">
        <v>1790</v>
      </c>
      <c r="J847" s="23">
        <v>13</v>
      </c>
      <c r="L847" s="23" t="s">
        <v>1703</v>
      </c>
      <c r="M847" s="41">
        <f t="shared" si="100"/>
        <v>446.67456420000002</v>
      </c>
      <c r="N847" s="23">
        <v>21</v>
      </c>
      <c r="O847" s="23">
        <v>2</v>
      </c>
      <c r="P847" s="23">
        <v>21</v>
      </c>
      <c r="Q847" s="41">
        <f>(M847+N847*$N$2+(O847*$O$2)+P847*$P$2)</f>
        <v>506.43800320000003</v>
      </c>
      <c r="R847" s="23">
        <v>506.86</v>
      </c>
      <c r="T847" s="10">
        <f t="shared" si="96"/>
        <v>-8.3257072959000131E-2</v>
      </c>
      <c r="V847" s="23">
        <v>6112281.5999999996</v>
      </c>
    </row>
    <row r="848" spans="1:22" s="6" customFormat="1" x14ac:dyDescent="0.25">
      <c r="A848" s="32">
        <v>27</v>
      </c>
      <c r="B848" s="6" t="s">
        <v>19</v>
      </c>
      <c r="C848" s="6">
        <v>59</v>
      </c>
      <c r="D848" s="6" t="s">
        <v>1725</v>
      </c>
      <c r="E848" s="6" t="s">
        <v>1726</v>
      </c>
      <c r="F848" s="6">
        <v>4</v>
      </c>
      <c r="G848" s="6">
        <v>4</v>
      </c>
      <c r="H848" s="6" t="s">
        <v>1791</v>
      </c>
      <c r="I848" s="6" t="s">
        <v>1792</v>
      </c>
      <c r="J848" s="32">
        <v>13</v>
      </c>
      <c r="K848" s="6" t="s">
        <v>19</v>
      </c>
      <c r="L848" s="32" t="s">
        <v>1703</v>
      </c>
      <c r="M848" s="43">
        <f t="shared" si="100"/>
        <v>446.67456420000002</v>
      </c>
      <c r="N848" s="32">
        <v>25</v>
      </c>
      <c r="O848" s="32">
        <v>2</v>
      </c>
      <c r="P848" s="32">
        <v>25</v>
      </c>
      <c r="Q848" s="43">
        <f>(M848+N848*$N$2+(O848*$O$2)+P848*$P$2)</f>
        <v>517.44464400000004</v>
      </c>
      <c r="R848" s="16">
        <v>517.31399999999996</v>
      </c>
      <c r="T848" s="15">
        <f t="shared" si="96"/>
        <v>2.5254294297095151E-2</v>
      </c>
      <c r="U848" s="32"/>
      <c r="V848" s="32" t="s">
        <v>25</v>
      </c>
    </row>
    <row r="849" spans="1:22" x14ac:dyDescent="0.25">
      <c r="A849" s="23">
        <v>27</v>
      </c>
      <c r="C849">
        <v>60</v>
      </c>
      <c r="D849" t="s">
        <v>1725</v>
      </c>
      <c r="E849" t="s">
        <v>1726</v>
      </c>
      <c r="F849">
        <v>4</v>
      </c>
      <c r="G849">
        <v>4</v>
      </c>
      <c r="H849" t="s">
        <v>1793</v>
      </c>
      <c r="I849" t="s">
        <v>1794</v>
      </c>
      <c r="J849" s="23">
        <v>13</v>
      </c>
      <c r="L849" s="23" t="s">
        <v>1703</v>
      </c>
      <c r="M849" s="41">
        <f t="shared" si="100"/>
        <v>446.67456420000002</v>
      </c>
      <c r="N849" s="38">
        <v>27</v>
      </c>
      <c r="O849" s="38">
        <v>2</v>
      </c>
      <c r="P849" s="38">
        <v>27</v>
      </c>
      <c r="Q849" s="41">
        <f>(M849+N849*$N$2+(O849*$O$2)+P849*$P$2)</f>
        <v>522.94796440000005</v>
      </c>
      <c r="R849" s="23">
        <v>524.80600000000004</v>
      </c>
      <c r="T849" s="10">
        <f t="shared" si="96"/>
        <v>-0.35404236994241561</v>
      </c>
      <c r="V849" s="46">
        <v>166000000</v>
      </c>
    </row>
    <row r="850" spans="1:22" x14ac:dyDescent="0.25">
      <c r="A850" s="23">
        <v>27</v>
      </c>
      <c r="C850">
        <v>61</v>
      </c>
      <c r="D850" t="s">
        <v>1725</v>
      </c>
      <c r="E850" t="s">
        <v>1726</v>
      </c>
      <c r="F850">
        <v>4</v>
      </c>
      <c r="G850">
        <v>4</v>
      </c>
      <c r="H850" t="s">
        <v>1795</v>
      </c>
      <c r="I850" t="s">
        <v>1796</v>
      </c>
      <c r="J850" s="23">
        <v>13</v>
      </c>
      <c r="L850" s="23" t="s">
        <v>1703</v>
      </c>
      <c r="M850" s="41">
        <f t="shared" si="100"/>
        <v>446.67456420000002</v>
      </c>
      <c r="N850" s="23">
        <v>30</v>
      </c>
      <c r="O850" s="23">
        <v>2</v>
      </c>
      <c r="P850" s="23">
        <v>30</v>
      </c>
      <c r="Q850" s="41">
        <f>(M850+N850*$N$2+(O850*$O$2)+P850*$P$2)</f>
        <v>531.202945</v>
      </c>
      <c r="R850" s="16">
        <v>534.125</v>
      </c>
      <c r="T850" s="10">
        <f t="shared" si="96"/>
        <v>-0.54707325064357604</v>
      </c>
      <c r="V850" s="23">
        <v>5936.4</v>
      </c>
    </row>
    <row r="851" spans="1:22" x14ac:dyDescent="0.25">
      <c r="A851" s="23">
        <v>27</v>
      </c>
      <c r="C851">
        <v>62</v>
      </c>
      <c r="D851" t="s">
        <v>1725</v>
      </c>
      <c r="E851" t="s">
        <v>1726</v>
      </c>
      <c r="F851">
        <v>4</v>
      </c>
      <c r="G851">
        <v>4</v>
      </c>
      <c r="H851" t="s">
        <v>1797</v>
      </c>
      <c r="I851" t="s">
        <v>1798</v>
      </c>
      <c r="J851" s="23">
        <v>13</v>
      </c>
      <c r="L851" s="23" t="s">
        <v>1703</v>
      </c>
      <c r="M851" s="41">
        <f t="shared" si="100"/>
        <v>446.67456420000002</v>
      </c>
      <c r="N851" s="23">
        <v>33</v>
      </c>
      <c r="O851" s="23">
        <v>2</v>
      </c>
      <c r="P851" s="23">
        <v>33</v>
      </c>
      <c r="Q851" s="41">
        <f>(M851+N851*$N$2+(O851*$O$2)+P851*$P$2)</f>
        <v>539.45792560000007</v>
      </c>
      <c r="R851" s="23">
        <v>540.72299999999996</v>
      </c>
      <c r="T851" s="10">
        <f t="shared" si="96"/>
        <v>-0.23395979087257054</v>
      </c>
      <c r="V851" s="23">
        <v>92.4</v>
      </c>
    </row>
    <row r="852" spans="1:22" x14ac:dyDescent="0.25">
      <c r="A852" s="23">
        <v>27</v>
      </c>
      <c r="C852">
        <v>63</v>
      </c>
      <c r="D852" t="s">
        <v>1725</v>
      </c>
      <c r="E852" t="s">
        <v>1726</v>
      </c>
      <c r="F852">
        <v>4</v>
      </c>
      <c r="G852">
        <v>4</v>
      </c>
      <c r="H852" t="s">
        <v>1799</v>
      </c>
      <c r="I852" t="s">
        <v>1800</v>
      </c>
      <c r="J852" s="23">
        <v>13</v>
      </c>
      <c r="L852" s="23" t="s">
        <v>1703</v>
      </c>
      <c r="M852" s="41">
        <f t="shared" si="100"/>
        <v>446.67456420000002</v>
      </c>
      <c r="N852" s="23">
        <v>36</v>
      </c>
      <c r="O852" s="23">
        <v>2</v>
      </c>
      <c r="P852" s="23">
        <v>36</v>
      </c>
      <c r="Q852" s="41">
        <f>(M852+N852*$N$2+(O852*$O$2)+P852*$P$2)</f>
        <v>547.71290620000002</v>
      </c>
      <c r="R852" s="23">
        <v>549.221</v>
      </c>
      <c r="T852" s="10">
        <f t="shared" si="96"/>
        <v>-0.27458778888643792</v>
      </c>
      <c r="V852" s="23">
        <v>26.9</v>
      </c>
    </row>
    <row r="853" spans="1:22" x14ac:dyDescent="0.25">
      <c r="A853" s="23">
        <v>27</v>
      </c>
      <c r="C853">
        <v>64</v>
      </c>
      <c r="D853" t="s">
        <v>1725</v>
      </c>
      <c r="E853" t="s">
        <v>1726</v>
      </c>
      <c r="F853">
        <v>4</v>
      </c>
      <c r="G853">
        <v>4</v>
      </c>
      <c r="H853" t="s">
        <v>1801</v>
      </c>
      <c r="I853" t="s">
        <v>1802</v>
      </c>
      <c r="J853" s="23">
        <v>13</v>
      </c>
      <c r="L853" s="23" t="s">
        <v>1703</v>
      </c>
      <c r="M853" s="41">
        <f t="shared" si="100"/>
        <v>446.67456420000002</v>
      </c>
      <c r="N853" s="23">
        <v>40</v>
      </c>
      <c r="O853" s="23">
        <v>2</v>
      </c>
      <c r="P853" s="23">
        <v>40</v>
      </c>
      <c r="Q853" s="41">
        <f>(M853+N853*$N$2+(O853*$O$2)+P853*$P$2)</f>
        <v>558.71954700000015</v>
      </c>
      <c r="R853" s="56">
        <v>559.29700000000003</v>
      </c>
      <c r="T853" s="10">
        <f t="shared" si="96"/>
        <v>-0.10324621802009981</v>
      </c>
      <c r="V853" s="23">
        <v>0.3</v>
      </c>
    </row>
    <row r="854" spans="1:22" x14ac:dyDescent="0.25">
      <c r="A854" s="23">
        <v>27</v>
      </c>
      <c r="C854">
        <v>65</v>
      </c>
      <c r="D854" t="s">
        <v>1725</v>
      </c>
      <c r="E854" t="s">
        <v>1726</v>
      </c>
      <c r="F854">
        <v>4</v>
      </c>
      <c r="G854">
        <v>4</v>
      </c>
      <c r="H854" t="s">
        <v>1803</v>
      </c>
      <c r="I854" t="s">
        <v>1804</v>
      </c>
      <c r="J854" s="23">
        <v>13</v>
      </c>
      <c r="L854" s="23" t="s">
        <v>1703</v>
      </c>
      <c r="M854" s="41">
        <f t="shared" si="100"/>
        <v>446.67456420000002</v>
      </c>
      <c r="N854" s="23">
        <v>41</v>
      </c>
      <c r="O854" s="23">
        <v>2</v>
      </c>
      <c r="P854" s="23">
        <v>41</v>
      </c>
      <c r="Q854" s="41">
        <f>(M854+N854*$N$2+(O854*$O$2)+P854*$P$2)</f>
        <v>561.47120720000009</v>
      </c>
      <c r="R854" s="23">
        <v>562.697</v>
      </c>
      <c r="T854" s="10">
        <f t="shared" si="96"/>
        <v>-0.21784242674119611</v>
      </c>
      <c r="V854" s="23">
        <v>1.1599999999999999</v>
      </c>
    </row>
    <row r="855" spans="1:22" x14ac:dyDescent="0.25">
      <c r="A855" s="23">
        <v>27</v>
      </c>
      <c r="C855">
        <v>66</v>
      </c>
      <c r="D855" t="s">
        <v>1725</v>
      </c>
      <c r="E855" t="s">
        <v>1726</v>
      </c>
      <c r="F855">
        <v>4</v>
      </c>
      <c r="G855">
        <v>4</v>
      </c>
      <c r="H855" t="s">
        <v>1805</v>
      </c>
      <c r="I855" t="s">
        <v>1806</v>
      </c>
      <c r="J855" s="23">
        <v>13</v>
      </c>
      <c r="L855" s="23" t="s">
        <v>1703</v>
      </c>
      <c r="M855" s="41">
        <f t="shared" si="100"/>
        <v>446.67456420000002</v>
      </c>
      <c r="N855" s="23">
        <v>43</v>
      </c>
      <c r="O855" s="23">
        <v>2</v>
      </c>
      <c r="P855" s="23">
        <v>43</v>
      </c>
      <c r="Q855" s="41">
        <f>(M855+N855*$N$2+(O855*$O$2)+P855*$P$2)</f>
        <v>566.97452759999999</v>
      </c>
      <c r="R855" s="23">
        <v>567.99199999999996</v>
      </c>
      <c r="T855" s="10">
        <f t="shared" si="96"/>
        <v>-0.17913498781672527</v>
      </c>
      <c r="V855" s="23">
        <v>0.19400000000000001</v>
      </c>
    </row>
    <row r="856" spans="1:22" x14ac:dyDescent="0.25">
      <c r="A856" s="23">
        <v>27</v>
      </c>
      <c r="C856">
        <v>67</v>
      </c>
      <c r="D856" t="s">
        <v>1725</v>
      </c>
      <c r="E856" t="s">
        <v>1726</v>
      </c>
      <c r="F856">
        <v>4</v>
      </c>
      <c r="G856">
        <v>4</v>
      </c>
      <c r="H856" t="s">
        <v>1807</v>
      </c>
      <c r="I856" t="s">
        <v>1808</v>
      </c>
      <c r="J856" s="23">
        <v>13</v>
      </c>
      <c r="L856" s="23" t="s">
        <v>1703</v>
      </c>
      <c r="M856" s="41">
        <f t="shared" si="100"/>
        <v>446.67456420000002</v>
      </c>
      <c r="N856" s="38">
        <v>45</v>
      </c>
      <c r="O856" s="23">
        <v>2</v>
      </c>
      <c r="P856" s="38">
        <v>45</v>
      </c>
      <c r="Q856" s="41">
        <f>(M856+N856*$N$2+(O856*$O$2)+P856*$P$2)</f>
        <v>572.47784800000011</v>
      </c>
      <c r="R856" s="23">
        <v>574.97699999999998</v>
      </c>
      <c r="T856" s="10">
        <f t="shared" si="96"/>
        <v>-0.43465251653542097</v>
      </c>
      <c r="V856" s="23">
        <v>0.32900000000000001</v>
      </c>
    </row>
    <row r="857" spans="1:22" x14ac:dyDescent="0.25">
      <c r="A857" s="23">
        <v>27</v>
      </c>
      <c r="C857">
        <v>68</v>
      </c>
      <c r="D857" t="s">
        <v>1725</v>
      </c>
      <c r="E857" t="s">
        <v>1726</v>
      </c>
      <c r="F857">
        <v>4</v>
      </c>
      <c r="G857">
        <v>4</v>
      </c>
      <c r="H857" t="s">
        <v>1809</v>
      </c>
      <c r="I857" t="s">
        <v>1810</v>
      </c>
      <c r="J857" s="23">
        <v>13</v>
      </c>
      <c r="L857" s="23" t="s">
        <v>1703</v>
      </c>
      <c r="M857" s="41">
        <f t="shared" si="100"/>
        <v>446.67456420000002</v>
      </c>
      <c r="N857" s="23">
        <v>47</v>
      </c>
      <c r="O857" s="23">
        <v>2</v>
      </c>
      <c r="P857" s="23">
        <v>47</v>
      </c>
      <c r="Q857" s="41">
        <f>(M857+N857*$N$2+(O857*$O$2)+P857*$P$2)</f>
        <v>577.98116840000012</v>
      </c>
      <c r="R857" s="16">
        <v>579.55399999999997</v>
      </c>
      <c r="T857" s="10">
        <f t="shared" si="96"/>
        <v>-0.27138654896693987</v>
      </c>
      <c r="V857" s="23">
        <v>0.2</v>
      </c>
    </row>
    <row r="858" spans="1:22" x14ac:dyDescent="0.25">
      <c r="A858" s="23">
        <v>27</v>
      </c>
      <c r="C858">
        <v>69</v>
      </c>
      <c r="D858" t="s">
        <v>1725</v>
      </c>
      <c r="E858" t="s">
        <v>1726</v>
      </c>
      <c r="F858">
        <v>4</v>
      </c>
      <c r="G858">
        <v>4</v>
      </c>
      <c r="H858" t="s">
        <v>1811</v>
      </c>
      <c r="I858" t="s">
        <v>1812</v>
      </c>
      <c r="J858" s="23">
        <v>13</v>
      </c>
      <c r="L858" s="23" t="s">
        <v>1703</v>
      </c>
      <c r="M858" s="41">
        <f t="shared" si="100"/>
        <v>446.67456420000002</v>
      </c>
      <c r="N858" s="38">
        <v>50</v>
      </c>
      <c r="O858" s="23">
        <v>2</v>
      </c>
      <c r="P858" s="23">
        <v>50</v>
      </c>
      <c r="Q858" s="41">
        <f>(M858+N858*$N$2+(O858*$O$2)+P858*$P$2)</f>
        <v>586.23614900000007</v>
      </c>
      <c r="R858" s="23">
        <v>586.18299999999999</v>
      </c>
      <c r="T858" s="10">
        <f t="shared" si="96"/>
        <v>9.0669637297696847E-3</v>
      </c>
      <c r="V858" s="23">
        <v>0.18</v>
      </c>
    </row>
    <row r="859" spans="1:22" x14ac:dyDescent="0.25">
      <c r="A859" s="23">
        <v>27</v>
      </c>
      <c r="C859">
        <v>70</v>
      </c>
      <c r="D859" t="s">
        <v>1725</v>
      </c>
      <c r="E859" t="s">
        <v>1726</v>
      </c>
      <c r="F859">
        <v>4</v>
      </c>
      <c r="G859">
        <v>4</v>
      </c>
      <c r="H859" t="s">
        <v>1813</v>
      </c>
      <c r="I859" t="s">
        <v>1814</v>
      </c>
      <c r="J859" s="23">
        <v>13</v>
      </c>
      <c r="L859" s="23" t="s">
        <v>1703</v>
      </c>
      <c r="M859" s="41">
        <f t="shared" si="100"/>
        <v>446.67456420000002</v>
      </c>
      <c r="N859" s="38">
        <v>51</v>
      </c>
      <c r="O859" s="23">
        <v>2</v>
      </c>
      <c r="P859" s="23">
        <v>51</v>
      </c>
      <c r="Q859" s="41">
        <f>(M859+N859*$N$2+(O859*$O$2)+P859*$P$2)</f>
        <v>588.98780920000002</v>
      </c>
      <c r="R859" s="23">
        <v>590.39400000000001</v>
      </c>
      <c r="T859" s="10">
        <f t="shared" si="96"/>
        <v>-0.23817836902136372</v>
      </c>
      <c r="V859" s="23">
        <v>0.50800000000000001</v>
      </c>
    </row>
    <row r="860" spans="1:22" x14ac:dyDescent="0.25">
      <c r="A860" s="23">
        <v>27</v>
      </c>
      <c r="C860">
        <v>71</v>
      </c>
      <c r="D860" t="s">
        <v>1725</v>
      </c>
      <c r="E860" t="s">
        <v>1726</v>
      </c>
      <c r="F860">
        <v>4</v>
      </c>
      <c r="G860">
        <v>4</v>
      </c>
      <c r="H860" t="s">
        <v>2870</v>
      </c>
      <c r="I860" t="s">
        <v>2874</v>
      </c>
      <c r="J860" s="23">
        <v>13</v>
      </c>
      <c r="L860" s="23" t="s">
        <v>1703</v>
      </c>
      <c r="M860" s="41">
        <f t="shared" si="100"/>
        <v>446.67456420000002</v>
      </c>
      <c r="N860" s="38">
        <v>53</v>
      </c>
      <c r="O860" s="23">
        <v>2</v>
      </c>
      <c r="P860" s="23">
        <v>53</v>
      </c>
      <c r="Q860" s="41">
        <f>(M860+N860*$N$2+(O860*$O$2)+P860*$P$2)</f>
        <v>594.49112960000014</v>
      </c>
      <c r="R860" s="16">
        <v>595.78</v>
      </c>
      <c r="T860" s="10">
        <f t="shared" si="96"/>
        <v>-0.21633327738424202</v>
      </c>
    </row>
    <row r="861" spans="1:22" x14ac:dyDescent="0.25">
      <c r="A861" s="23">
        <v>27</v>
      </c>
      <c r="C861">
        <v>72</v>
      </c>
      <c r="D861" t="s">
        <v>1725</v>
      </c>
      <c r="E861" t="s">
        <v>1726</v>
      </c>
      <c r="F861">
        <v>4</v>
      </c>
      <c r="G861">
        <v>4</v>
      </c>
      <c r="H861" t="s">
        <v>2871</v>
      </c>
      <c r="I861" t="s">
        <v>2875</v>
      </c>
      <c r="J861" s="23">
        <v>13</v>
      </c>
      <c r="L861" s="23" t="s">
        <v>1703</v>
      </c>
      <c r="M861" s="41">
        <f t="shared" si="100"/>
        <v>446.67456420000002</v>
      </c>
      <c r="N861" s="38">
        <v>54</v>
      </c>
      <c r="O861" s="23">
        <v>2</v>
      </c>
      <c r="P861" s="23">
        <v>54</v>
      </c>
      <c r="Q861" s="41">
        <f>(M861+N861*$N$2+(O861*$O$2)+P861*$P$2)</f>
        <v>597.24278980000008</v>
      </c>
      <c r="R861" s="16">
        <v>600.61599999999999</v>
      </c>
      <c r="T861" s="10">
        <f t="shared" si="96"/>
        <v>-0.5616250982324652</v>
      </c>
    </row>
    <row r="862" spans="1:22" x14ac:dyDescent="0.25">
      <c r="A862" s="23">
        <v>27</v>
      </c>
      <c r="C862">
        <v>73</v>
      </c>
      <c r="D862" t="s">
        <v>1725</v>
      </c>
      <c r="E862" t="s">
        <v>1726</v>
      </c>
      <c r="F862">
        <v>4</v>
      </c>
      <c r="G862">
        <v>4</v>
      </c>
      <c r="H862" t="s">
        <v>2872</v>
      </c>
      <c r="I862" t="s">
        <v>2876</v>
      </c>
      <c r="J862" s="23">
        <v>13</v>
      </c>
      <c r="L862" s="23" t="s">
        <v>1703</v>
      </c>
      <c r="M862" s="41">
        <f t="shared" si="100"/>
        <v>446.67456420000002</v>
      </c>
      <c r="N862" s="38">
        <v>56</v>
      </c>
      <c r="O862" s="23">
        <v>2</v>
      </c>
      <c r="P862" s="23">
        <v>56</v>
      </c>
      <c r="Q862" s="41">
        <f>(M862+N862*$N$2+(O862*$O$2)+P862*$P$2)</f>
        <v>602.74611019999998</v>
      </c>
      <c r="R862" s="16">
        <v>605.09699999999998</v>
      </c>
      <c r="T862" s="10">
        <f t="shared" si="96"/>
        <v>-0.38851453568601474</v>
      </c>
    </row>
    <row r="863" spans="1:22" x14ac:dyDescent="0.25">
      <c r="A863" s="23">
        <v>27</v>
      </c>
      <c r="C863">
        <v>74</v>
      </c>
      <c r="D863" t="s">
        <v>1725</v>
      </c>
      <c r="E863" t="s">
        <v>1726</v>
      </c>
      <c r="F863">
        <v>4</v>
      </c>
      <c r="G863">
        <v>4</v>
      </c>
      <c r="H863" t="s">
        <v>2873</v>
      </c>
      <c r="I863" t="s">
        <v>2877</v>
      </c>
      <c r="J863" s="23">
        <v>13</v>
      </c>
      <c r="L863" s="23" t="s">
        <v>1703</v>
      </c>
      <c r="M863" s="41">
        <f t="shared" si="100"/>
        <v>446.67456420000002</v>
      </c>
      <c r="N863" s="38">
        <v>56</v>
      </c>
      <c r="O863" s="23">
        <v>2</v>
      </c>
      <c r="P863" s="23">
        <v>56</v>
      </c>
      <c r="Q863" s="41">
        <f>(M863+N863*$N$2+(O863*$O$2)+P863*$P$2)</f>
        <v>602.74611019999998</v>
      </c>
      <c r="R863" s="16">
        <v>609.02</v>
      </c>
      <c r="T863" s="10">
        <f t="shared" si="96"/>
        <v>-1.0301615382089269</v>
      </c>
    </row>
    <row r="864" spans="1:22" x14ac:dyDescent="0.25">
      <c r="A864" s="23">
        <v>27</v>
      </c>
      <c r="C864">
        <v>75</v>
      </c>
      <c r="D864" t="s">
        <v>1725</v>
      </c>
      <c r="E864" t="s">
        <v>1726</v>
      </c>
      <c r="F864">
        <v>4</v>
      </c>
      <c r="G864">
        <v>4</v>
      </c>
      <c r="H864" t="s">
        <v>2999</v>
      </c>
      <c r="I864" t="s">
        <v>2877</v>
      </c>
      <c r="J864" s="23">
        <v>13</v>
      </c>
      <c r="M864" s="41"/>
      <c r="N864" s="38"/>
      <c r="Q864" s="41"/>
      <c r="R864" s="16"/>
      <c r="T864" s="10"/>
    </row>
    <row r="865" spans="1:12" x14ac:dyDescent="0.25">
      <c r="A865" s="23">
        <v>28</v>
      </c>
      <c r="C865">
        <v>28</v>
      </c>
      <c r="D865" t="s">
        <v>1815</v>
      </c>
      <c r="E865" t="s">
        <v>1816</v>
      </c>
      <c r="F865">
        <v>4</v>
      </c>
      <c r="G865">
        <v>3</v>
      </c>
      <c r="H865" t="s">
        <v>1817</v>
      </c>
      <c r="I865" t="s">
        <v>1818</v>
      </c>
      <c r="J865" s="23">
        <v>0</v>
      </c>
      <c r="K865" t="s">
        <v>58</v>
      </c>
      <c r="L865" s="23" t="s">
        <v>21</v>
      </c>
    </row>
    <row r="866" spans="1:12" x14ac:dyDescent="0.25">
      <c r="A866" s="23">
        <v>28</v>
      </c>
      <c r="C866">
        <v>29</v>
      </c>
      <c r="D866" t="s">
        <v>1815</v>
      </c>
      <c r="E866" t="s">
        <v>1816</v>
      </c>
      <c r="F866">
        <v>4</v>
      </c>
      <c r="G866">
        <v>3</v>
      </c>
      <c r="H866" t="s">
        <v>1819</v>
      </c>
      <c r="I866" t="s">
        <v>1820</v>
      </c>
      <c r="J866" s="23">
        <v>0</v>
      </c>
      <c r="K866" t="s">
        <v>58</v>
      </c>
      <c r="L866" s="23" t="s">
        <v>34</v>
      </c>
    </row>
    <row r="867" spans="1:12" x14ac:dyDescent="0.25">
      <c r="A867" s="23">
        <v>28</v>
      </c>
      <c r="C867">
        <v>30</v>
      </c>
      <c r="D867" t="s">
        <v>1815</v>
      </c>
      <c r="E867" t="s">
        <v>1816</v>
      </c>
      <c r="F867">
        <v>4</v>
      </c>
      <c r="G867">
        <v>3</v>
      </c>
      <c r="H867" t="s">
        <v>1821</v>
      </c>
      <c r="I867" t="s">
        <v>1822</v>
      </c>
      <c r="J867" s="23">
        <v>1</v>
      </c>
      <c r="K867" t="s">
        <v>58</v>
      </c>
      <c r="L867" s="23" t="s">
        <v>65</v>
      </c>
    </row>
    <row r="868" spans="1:12" x14ac:dyDescent="0.25">
      <c r="A868" s="23">
        <v>28</v>
      </c>
      <c r="C868">
        <v>31</v>
      </c>
      <c r="D868" t="s">
        <v>1815</v>
      </c>
      <c r="E868" t="s">
        <v>1816</v>
      </c>
      <c r="F868">
        <v>4</v>
      </c>
      <c r="G868">
        <v>3</v>
      </c>
      <c r="H868" t="s">
        <v>1823</v>
      </c>
      <c r="I868" t="s">
        <v>1824</v>
      </c>
      <c r="J868" s="23">
        <v>1</v>
      </c>
      <c r="K868" t="s">
        <v>58</v>
      </c>
    </row>
    <row r="869" spans="1:12" x14ac:dyDescent="0.25">
      <c r="A869" s="23">
        <v>28</v>
      </c>
      <c r="C869">
        <v>32</v>
      </c>
      <c r="D869" t="s">
        <v>1815</v>
      </c>
      <c r="E869" t="s">
        <v>1816</v>
      </c>
      <c r="F869">
        <v>4</v>
      </c>
      <c r="G869">
        <v>3</v>
      </c>
      <c r="H869" t="s">
        <v>1825</v>
      </c>
      <c r="I869" t="s">
        <v>1826</v>
      </c>
      <c r="J869" s="23">
        <v>2</v>
      </c>
      <c r="K869" t="s">
        <v>58</v>
      </c>
    </row>
    <row r="870" spans="1:12" x14ac:dyDescent="0.25">
      <c r="A870" s="23">
        <v>28</v>
      </c>
      <c r="C870">
        <v>33</v>
      </c>
      <c r="D870" t="s">
        <v>1815</v>
      </c>
      <c r="E870" t="s">
        <v>1816</v>
      </c>
      <c r="F870">
        <v>4</v>
      </c>
      <c r="G870">
        <v>3</v>
      </c>
      <c r="H870" t="s">
        <v>1827</v>
      </c>
      <c r="I870" t="s">
        <v>1828</v>
      </c>
      <c r="J870" s="23">
        <v>2</v>
      </c>
      <c r="K870" t="s">
        <v>58</v>
      </c>
    </row>
    <row r="871" spans="1:12" x14ac:dyDescent="0.25">
      <c r="A871" s="23">
        <v>28</v>
      </c>
      <c r="C871">
        <v>34</v>
      </c>
      <c r="D871" t="s">
        <v>1815</v>
      </c>
      <c r="E871" t="s">
        <v>1816</v>
      </c>
      <c r="F871">
        <v>4</v>
      </c>
      <c r="G871">
        <v>3</v>
      </c>
      <c r="H871" t="s">
        <v>1829</v>
      </c>
      <c r="I871" t="s">
        <v>1830</v>
      </c>
      <c r="J871" s="23">
        <v>3</v>
      </c>
      <c r="K871" t="s">
        <v>58</v>
      </c>
    </row>
    <row r="872" spans="1:12" x14ac:dyDescent="0.25">
      <c r="A872" s="23">
        <v>28</v>
      </c>
      <c r="C872">
        <v>35</v>
      </c>
      <c r="D872" t="s">
        <v>1815</v>
      </c>
      <c r="E872" t="s">
        <v>1816</v>
      </c>
      <c r="F872">
        <v>4</v>
      </c>
      <c r="G872">
        <v>3</v>
      </c>
      <c r="H872" t="s">
        <v>1831</v>
      </c>
      <c r="I872" t="s">
        <v>1832</v>
      </c>
      <c r="J872" s="23">
        <v>3</v>
      </c>
      <c r="K872" t="s">
        <v>58</v>
      </c>
    </row>
    <row r="873" spans="1:12" x14ac:dyDescent="0.25">
      <c r="A873" s="23">
        <v>28</v>
      </c>
      <c r="C873">
        <v>36</v>
      </c>
      <c r="D873" t="s">
        <v>1815</v>
      </c>
      <c r="E873" t="s">
        <v>1816</v>
      </c>
      <c r="F873">
        <v>4</v>
      </c>
      <c r="G873">
        <v>3</v>
      </c>
      <c r="H873" t="s">
        <v>1833</v>
      </c>
      <c r="I873" t="s">
        <v>1834</v>
      </c>
      <c r="J873" s="23">
        <v>4</v>
      </c>
      <c r="K873" t="s">
        <v>58</v>
      </c>
    </row>
    <row r="874" spans="1:12" x14ac:dyDescent="0.25">
      <c r="A874" s="23">
        <v>28</v>
      </c>
      <c r="C874">
        <v>37</v>
      </c>
      <c r="D874" t="s">
        <v>1815</v>
      </c>
      <c r="E874" t="s">
        <v>1816</v>
      </c>
      <c r="F874">
        <v>4</v>
      </c>
      <c r="G874">
        <v>3</v>
      </c>
      <c r="H874" t="s">
        <v>1835</v>
      </c>
      <c r="I874" t="s">
        <v>1836</v>
      </c>
      <c r="J874" s="23">
        <v>4</v>
      </c>
      <c r="K874" t="s">
        <v>58</v>
      </c>
    </row>
    <row r="875" spans="1:12" x14ac:dyDescent="0.25">
      <c r="A875" s="23">
        <v>28</v>
      </c>
      <c r="C875">
        <v>38</v>
      </c>
      <c r="D875" t="s">
        <v>1815</v>
      </c>
      <c r="E875" t="s">
        <v>1816</v>
      </c>
      <c r="F875">
        <v>4</v>
      </c>
      <c r="G875">
        <v>3</v>
      </c>
      <c r="H875" t="s">
        <v>1837</v>
      </c>
      <c r="I875" t="s">
        <v>1838</v>
      </c>
      <c r="J875" s="23">
        <v>5</v>
      </c>
      <c r="K875" t="s">
        <v>58</v>
      </c>
    </row>
    <row r="876" spans="1:12" x14ac:dyDescent="0.25">
      <c r="A876" s="23">
        <v>28</v>
      </c>
      <c r="C876">
        <v>39</v>
      </c>
      <c r="D876" t="s">
        <v>1815</v>
      </c>
      <c r="E876" t="s">
        <v>1816</v>
      </c>
      <c r="F876">
        <v>4</v>
      </c>
      <c r="G876">
        <v>3</v>
      </c>
      <c r="H876" t="s">
        <v>1839</v>
      </c>
      <c r="I876" t="s">
        <v>1840</v>
      </c>
      <c r="J876" s="23">
        <v>5</v>
      </c>
      <c r="K876" t="s">
        <v>58</v>
      </c>
    </row>
    <row r="877" spans="1:12" x14ac:dyDescent="0.25">
      <c r="A877" s="23">
        <v>28</v>
      </c>
      <c r="C877">
        <v>40</v>
      </c>
      <c r="D877" t="s">
        <v>1815</v>
      </c>
      <c r="E877" t="s">
        <v>1816</v>
      </c>
      <c r="F877">
        <v>4</v>
      </c>
      <c r="G877">
        <v>3</v>
      </c>
      <c r="H877" t="s">
        <v>1841</v>
      </c>
      <c r="I877" t="s">
        <v>1842</v>
      </c>
      <c r="J877" s="23">
        <v>6</v>
      </c>
      <c r="K877" t="s">
        <v>58</v>
      </c>
    </row>
    <row r="878" spans="1:12" x14ac:dyDescent="0.25">
      <c r="A878" s="23">
        <v>28</v>
      </c>
      <c r="C878">
        <v>41</v>
      </c>
      <c r="D878" t="s">
        <v>1815</v>
      </c>
      <c r="E878" t="s">
        <v>1816</v>
      </c>
      <c r="F878">
        <v>4</v>
      </c>
      <c r="G878">
        <v>3</v>
      </c>
      <c r="H878" t="s">
        <v>1843</v>
      </c>
      <c r="I878" t="s">
        <v>1844</v>
      </c>
      <c r="J878" s="23">
        <v>6</v>
      </c>
      <c r="K878" t="s">
        <v>58</v>
      </c>
    </row>
    <row r="879" spans="1:12" x14ac:dyDescent="0.25">
      <c r="A879" s="23">
        <v>28</v>
      </c>
      <c r="C879">
        <v>42</v>
      </c>
      <c r="D879" t="s">
        <v>1815</v>
      </c>
      <c r="E879" t="s">
        <v>1816</v>
      </c>
      <c r="F879">
        <v>4</v>
      </c>
      <c r="G879">
        <v>3</v>
      </c>
      <c r="H879" t="s">
        <v>1845</v>
      </c>
      <c r="I879" t="s">
        <v>1846</v>
      </c>
      <c r="J879" s="23">
        <v>7</v>
      </c>
      <c r="K879" t="s">
        <v>58</v>
      </c>
    </row>
    <row r="880" spans="1:12" x14ac:dyDescent="0.25">
      <c r="A880" s="23">
        <v>28</v>
      </c>
      <c r="C880">
        <v>43</v>
      </c>
      <c r="D880" t="s">
        <v>1815</v>
      </c>
      <c r="E880" t="s">
        <v>1816</v>
      </c>
      <c r="F880">
        <v>4</v>
      </c>
      <c r="G880">
        <v>3</v>
      </c>
      <c r="H880" t="s">
        <v>1847</v>
      </c>
      <c r="I880" t="s">
        <v>1848</v>
      </c>
      <c r="J880" s="23">
        <v>7</v>
      </c>
      <c r="K880" t="s">
        <v>58</v>
      </c>
    </row>
    <row r="881" spans="1:22" x14ac:dyDescent="0.25">
      <c r="A881" s="23">
        <v>28</v>
      </c>
      <c r="C881">
        <v>44</v>
      </c>
      <c r="D881" t="s">
        <v>1815</v>
      </c>
      <c r="E881" t="s">
        <v>1816</v>
      </c>
      <c r="F881">
        <v>4</v>
      </c>
      <c r="G881">
        <v>3</v>
      </c>
      <c r="H881" t="s">
        <v>1849</v>
      </c>
      <c r="I881" t="s">
        <v>1850</v>
      </c>
      <c r="J881" s="23">
        <v>8</v>
      </c>
      <c r="K881" t="s">
        <v>58</v>
      </c>
    </row>
    <row r="882" spans="1:22" x14ac:dyDescent="0.25">
      <c r="A882" s="23">
        <v>28</v>
      </c>
      <c r="C882">
        <v>45</v>
      </c>
      <c r="D882" t="s">
        <v>1815</v>
      </c>
      <c r="E882" t="s">
        <v>1816</v>
      </c>
      <c r="F882">
        <v>4</v>
      </c>
      <c r="G882">
        <v>3</v>
      </c>
      <c r="H882" t="s">
        <v>1851</v>
      </c>
      <c r="I882" t="s">
        <v>1852</v>
      </c>
      <c r="J882" s="23">
        <v>8</v>
      </c>
      <c r="K882" t="s">
        <v>58</v>
      </c>
    </row>
    <row r="883" spans="1:22" x14ac:dyDescent="0.25">
      <c r="A883" s="23">
        <v>28</v>
      </c>
      <c r="C883">
        <v>46</v>
      </c>
      <c r="D883" t="s">
        <v>1815</v>
      </c>
      <c r="E883" t="s">
        <v>1816</v>
      </c>
      <c r="F883">
        <v>4</v>
      </c>
      <c r="G883">
        <v>3</v>
      </c>
      <c r="H883" t="s">
        <v>1853</v>
      </c>
      <c r="I883" t="s">
        <v>1854</v>
      </c>
      <c r="J883" s="23">
        <v>9</v>
      </c>
    </row>
    <row r="884" spans="1:22" x14ac:dyDescent="0.25">
      <c r="A884" s="23">
        <v>28</v>
      </c>
      <c r="C884">
        <v>47</v>
      </c>
      <c r="D884" t="s">
        <v>1815</v>
      </c>
      <c r="E884" t="s">
        <v>1816</v>
      </c>
      <c r="F884">
        <v>4</v>
      </c>
      <c r="G884">
        <v>3</v>
      </c>
      <c r="H884" t="s">
        <v>1855</v>
      </c>
      <c r="I884" t="s">
        <v>1856</v>
      </c>
      <c r="J884" s="23">
        <v>9</v>
      </c>
    </row>
    <row r="885" spans="1:22" x14ac:dyDescent="0.25">
      <c r="A885" s="23">
        <v>28</v>
      </c>
      <c r="C885">
        <v>48</v>
      </c>
      <c r="D885" t="s">
        <v>1815</v>
      </c>
      <c r="E885" t="s">
        <v>1816</v>
      </c>
      <c r="F885">
        <v>4</v>
      </c>
      <c r="G885">
        <v>3</v>
      </c>
      <c r="H885" t="s">
        <v>1857</v>
      </c>
      <c r="I885" t="s">
        <v>1858</v>
      </c>
      <c r="J885" s="23">
        <v>10</v>
      </c>
      <c r="K885" s="1" t="s">
        <v>2842</v>
      </c>
      <c r="L885" s="23" t="s">
        <v>1090</v>
      </c>
      <c r="M885" s="41">
        <f>$Q$508</f>
        <v>342.50213759999997</v>
      </c>
      <c r="N885" s="23">
        <v>0</v>
      </c>
      <c r="O885" s="23">
        <v>4</v>
      </c>
      <c r="P885" s="23">
        <v>0</v>
      </c>
      <c r="Q885" s="41">
        <f>(M885+N885*$N$2+(O885*$O$2)+P885*$P$2)</f>
        <v>346.45928719999995</v>
      </c>
      <c r="R885" s="16">
        <v>347.33499999999998</v>
      </c>
      <c r="T885" s="10">
        <f t="shared" ref="T885:T915" si="101">(Q885-R885)/R885*100</f>
        <v>-0.25212339672075396</v>
      </c>
      <c r="V885" s="23">
        <v>2.8E-3</v>
      </c>
    </row>
    <row r="886" spans="1:22" x14ac:dyDescent="0.25">
      <c r="A886" s="23">
        <v>28</v>
      </c>
      <c r="C886">
        <v>49</v>
      </c>
      <c r="D886" t="s">
        <v>1815</v>
      </c>
      <c r="E886" t="s">
        <v>1816</v>
      </c>
      <c r="F886">
        <v>4</v>
      </c>
      <c r="G886">
        <v>3</v>
      </c>
      <c r="H886" t="s">
        <v>1859</v>
      </c>
      <c r="I886" t="s">
        <v>1860</v>
      </c>
      <c r="J886" s="23">
        <v>10</v>
      </c>
      <c r="K886" s="1" t="s">
        <v>2842</v>
      </c>
      <c r="L886" s="23" t="s">
        <v>1090</v>
      </c>
      <c r="M886" s="41">
        <f t="shared" ref="M886" si="102">$Q$508</f>
        <v>342.50213759999997</v>
      </c>
      <c r="N886" s="23">
        <v>4</v>
      </c>
      <c r="O886" s="23">
        <v>10</v>
      </c>
      <c r="P886" s="23">
        <v>4</v>
      </c>
      <c r="Q886" s="41">
        <f>(M886+N886*$N$2+(O886*$O$2)+P886*$P$2)</f>
        <v>363.40165239999999</v>
      </c>
      <c r="R886" s="23">
        <v>365.05599999999998</v>
      </c>
      <c r="T886" s="10">
        <f t="shared" si="101"/>
        <v>-0.45317638937587496</v>
      </c>
      <c r="V886" s="23">
        <v>7.4999999999999997E-3</v>
      </c>
    </row>
    <row r="887" spans="1:22" x14ac:dyDescent="0.25">
      <c r="A887" s="23">
        <v>28</v>
      </c>
      <c r="C887">
        <v>50</v>
      </c>
      <c r="D887" t="s">
        <v>1815</v>
      </c>
      <c r="E887" t="s">
        <v>1816</v>
      </c>
      <c r="F887">
        <v>4</v>
      </c>
      <c r="G887">
        <v>3</v>
      </c>
      <c r="H887" t="s">
        <v>1861</v>
      </c>
      <c r="I887" t="s">
        <v>1862</v>
      </c>
      <c r="J887" s="23">
        <v>11</v>
      </c>
      <c r="K887" s="1" t="s">
        <v>2842</v>
      </c>
      <c r="L887" s="41" t="s">
        <v>1302</v>
      </c>
      <c r="M887" s="41">
        <f>$Q$597</f>
        <v>375.18137860000002</v>
      </c>
      <c r="N887" s="23">
        <v>2</v>
      </c>
      <c r="O887" s="23">
        <v>4</v>
      </c>
      <c r="P887" s="23">
        <v>2</v>
      </c>
      <c r="Q887" s="41">
        <f>(M887+N887*$N$2+(O887*$O$2)+P887*$P$2)</f>
        <v>384.64184859999995</v>
      </c>
      <c r="R887" s="23">
        <v>385.11599999999999</v>
      </c>
      <c r="T887" s="10">
        <f t="shared" si="101"/>
        <v>-0.12311911216361805</v>
      </c>
      <c r="V887" s="23">
        <v>1.8499999999999999E-2</v>
      </c>
    </row>
    <row r="888" spans="1:22" x14ac:dyDescent="0.25">
      <c r="A888" s="23">
        <v>28</v>
      </c>
      <c r="C888">
        <v>51</v>
      </c>
      <c r="D888" t="s">
        <v>1815</v>
      </c>
      <c r="E888" t="s">
        <v>1816</v>
      </c>
      <c r="F888">
        <v>4</v>
      </c>
      <c r="G888">
        <v>3</v>
      </c>
      <c r="H888" t="s">
        <v>1863</v>
      </c>
      <c r="I888" t="s">
        <v>1864</v>
      </c>
      <c r="J888" s="23">
        <v>11</v>
      </c>
      <c r="K888" s="1" t="s">
        <v>2842</v>
      </c>
      <c r="L888" s="41" t="s">
        <v>1302</v>
      </c>
      <c r="M888" s="41">
        <f t="shared" ref="M888" si="103">$Q$597</f>
        <v>375.18137860000002</v>
      </c>
      <c r="N888" s="23">
        <v>8</v>
      </c>
      <c r="O888" s="23">
        <v>2</v>
      </c>
      <c r="P888" s="23">
        <v>8</v>
      </c>
      <c r="Q888" s="41">
        <f>(M888+N888*$N$2+(O888*$O$2)+P888*$P$2)</f>
        <v>399.17323500000003</v>
      </c>
      <c r="R888" s="23">
        <v>401.38499999999999</v>
      </c>
      <c r="T888" s="10">
        <f t="shared" si="101"/>
        <v>-0.55103329720840521</v>
      </c>
      <c r="V888" s="23">
        <v>2.3800000000000002E-2</v>
      </c>
    </row>
    <row r="889" spans="1:22" x14ac:dyDescent="0.25">
      <c r="A889" s="23">
        <v>28</v>
      </c>
      <c r="C889">
        <v>52</v>
      </c>
      <c r="D889" t="s">
        <v>1815</v>
      </c>
      <c r="E889" t="s">
        <v>1816</v>
      </c>
      <c r="F889">
        <v>4</v>
      </c>
      <c r="G889">
        <v>3</v>
      </c>
      <c r="H889" t="s">
        <v>1865</v>
      </c>
      <c r="I889" t="s">
        <v>1866</v>
      </c>
      <c r="J889" s="23">
        <v>12</v>
      </c>
      <c r="K889" s="1" t="s">
        <v>2842</v>
      </c>
      <c r="L889" s="23" t="s">
        <v>1498</v>
      </c>
      <c r="M889" s="41">
        <f>$Q$694</f>
        <v>410.92797140000005</v>
      </c>
      <c r="N889" s="23">
        <v>2</v>
      </c>
      <c r="O889" s="23">
        <v>4</v>
      </c>
      <c r="P889" s="23">
        <v>2</v>
      </c>
      <c r="Q889" s="41">
        <f>(M889+N889*$N$2+(O889*$O$2)+P889*$P$2)</f>
        <v>420.38844139999998</v>
      </c>
      <c r="R889" s="16">
        <v>420.363</v>
      </c>
      <c r="T889" s="10">
        <f t="shared" si="101"/>
        <v>6.0522453213001535E-3</v>
      </c>
      <c r="V889" s="23">
        <v>4.1799999999999997E-2</v>
      </c>
    </row>
    <row r="890" spans="1:22" x14ac:dyDescent="0.25">
      <c r="A890" s="23">
        <v>28</v>
      </c>
      <c r="C890">
        <v>53</v>
      </c>
      <c r="D890" t="s">
        <v>1815</v>
      </c>
      <c r="E890" t="s">
        <v>1816</v>
      </c>
      <c r="F890">
        <v>4</v>
      </c>
      <c r="G890">
        <v>3</v>
      </c>
      <c r="H890" t="s">
        <v>1867</v>
      </c>
      <c r="I890" t="s">
        <v>1868</v>
      </c>
      <c r="J890" s="23">
        <v>12</v>
      </c>
      <c r="L890" s="23" t="s">
        <v>1498</v>
      </c>
      <c r="M890" s="41">
        <f t="shared" ref="M890" si="104">$Q$694</f>
        <v>410.92797140000005</v>
      </c>
      <c r="N890" s="23">
        <v>6</v>
      </c>
      <c r="O890" s="23">
        <v>4</v>
      </c>
      <c r="P890" s="23">
        <v>6</v>
      </c>
      <c r="Q890" s="41">
        <f>(M890+N890*$N$2+(O890*$O$2)+P890*$P$2)</f>
        <v>431.39508219999999</v>
      </c>
      <c r="R890" s="23">
        <v>435.505</v>
      </c>
      <c r="T890" s="10">
        <f t="shared" si="101"/>
        <v>-0.94371311465999363</v>
      </c>
      <c r="V890" s="23">
        <v>5.5199999999999999E-2</v>
      </c>
    </row>
    <row r="891" spans="1:22" x14ac:dyDescent="0.25">
      <c r="A891" s="23">
        <v>28</v>
      </c>
      <c r="C891">
        <v>54</v>
      </c>
      <c r="D891" t="s">
        <v>1815</v>
      </c>
      <c r="E891" t="s">
        <v>1816</v>
      </c>
      <c r="F891">
        <v>4</v>
      </c>
      <c r="G891">
        <v>3</v>
      </c>
      <c r="H891" t="s">
        <v>1869</v>
      </c>
      <c r="I891" t="s">
        <v>1870</v>
      </c>
      <c r="J891" s="23">
        <v>13</v>
      </c>
      <c r="L891" s="23" t="s">
        <v>1703</v>
      </c>
      <c r="M891" s="41">
        <f>$Q$794</f>
        <v>446.67456420000002</v>
      </c>
      <c r="N891" s="23">
        <v>0</v>
      </c>
      <c r="O891" s="23">
        <v>6</v>
      </c>
      <c r="P891" s="23">
        <v>0</v>
      </c>
      <c r="Q891" s="41">
        <f>(M891+N891*$N$2+(O891*$O$2)+P891*$P$2)</f>
        <v>452.61028860000005</v>
      </c>
      <c r="R891" s="23">
        <v>453.22399999999999</v>
      </c>
      <c r="T891" s="10">
        <f t="shared" si="101"/>
        <v>-0.1354101724533438</v>
      </c>
      <c r="V891" s="23">
        <v>0.11409999999999999</v>
      </c>
    </row>
    <row r="892" spans="1:22" x14ac:dyDescent="0.25">
      <c r="A892" s="23">
        <v>28</v>
      </c>
      <c r="C892">
        <v>55</v>
      </c>
      <c r="D892" t="s">
        <v>1815</v>
      </c>
      <c r="E892" t="s">
        <v>1816</v>
      </c>
      <c r="F892">
        <v>4</v>
      </c>
      <c r="G892">
        <v>3</v>
      </c>
      <c r="H892" t="s">
        <v>1871</v>
      </c>
      <c r="I892" t="s">
        <v>1872</v>
      </c>
      <c r="J892" s="23">
        <v>13</v>
      </c>
      <c r="L892" s="23" t="s">
        <v>1703</v>
      </c>
      <c r="M892" s="41">
        <f t="shared" ref="M892" si="105">$Q$794</f>
        <v>446.67456420000002</v>
      </c>
      <c r="N892" s="23">
        <v>4</v>
      </c>
      <c r="O892" s="23">
        <v>6</v>
      </c>
      <c r="P892" s="23">
        <v>4</v>
      </c>
      <c r="Q892" s="41">
        <f>(M892+N892*$N$2+(O892*$O$2)+P892*$P$2)</f>
        <v>463.61692940000006</v>
      </c>
      <c r="R892" s="16">
        <v>467.35300000000001</v>
      </c>
      <c r="T892" s="10">
        <f t="shared" si="101"/>
        <v>-0.79941085218238639</v>
      </c>
      <c r="V892" s="23">
        <v>0.2039</v>
      </c>
    </row>
    <row r="893" spans="1:22" s="1" customFormat="1" x14ac:dyDescent="0.25">
      <c r="A893" s="33">
        <v>28</v>
      </c>
      <c r="B893" s="1" t="s">
        <v>19</v>
      </c>
      <c r="C893" s="1">
        <v>56</v>
      </c>
      <c r="D893" s="1" t="s">
        <v>1815</v>
      </c>
      <c r="E893" s="1" t="s">
        <v>1816</v>
      </c>
      <c r="F893" s="1">
        <v>4</v>
      </c>
      <c r="G893" s="1">
        <v>3</v>
      </c>
      <c r="H893" s="18" t="s">
        <v>1873</v>
      </c>
      <c r="I893" s="1" t="s">
        <v>1874</v>
      </c>
      <c r="J893" s="33">
        <v>14</v>
      </c>
      <c r="K893" s="1" t="s">
        <v>19</v>
      </c>
      <c r="L893" s="33" t="s">
        <v>2878</v>
      </c>
      <c r="M893" s="33">
        <f>$Q$16*14</f>
        <v>395.70576640000002</v>
      </c>
      <c r="N893" s="33">
        <v>23</v>
      </c>
      <c r="O893" s="33">
        <v>23</v>
      </c>
      <c r="P893" s="33">
        <v>23</v>
      </c>
      <c r="Q893" s="51">
        <f>(M893+N893*$N$2+(O893*$O$2)+P893*$P$2)</f>
        <v>481.74756120000001</v>
      </c>
      <c r="R893" s="16">
        <v>483.99599999999998</v>
      </c>
      <c r="T893" s="10">
        <f t="shared" si="101"/>
        <v>-0.46455731039098963</v>
      </c>
      <c r="U893" s="33"/>
      <c r="V893" s="33">
        <v>524880</v>
      </c>
    </row>
    <row r="894" spans="1:22" x14ac:dyDescent="0.25">
      <c r="A894" s="23">
        <v>28</v>
      </c>
      <c r="C894">
        <v>57</v>
      </c>
      <c r="D894" t="s">
        <v>1815</v>
      </c>
      <c r="E894" t="s">
        <v>1816</v>
      </c>
      <c r="F894">
        <v>4</v>
      </c>
      <c r="G894">
        <v>4</v>
      </c>
      <c r="H894" t="s">
        <v>1875</v>
      </c>
      <c r="I894" t="s">
        <v>1876</v>
      </c>
      <c r="J894" s="23">
        <v>14</v>
      </c>
      <c r="L894" s="23" t="s">
        <v>1873</v>
      </c>
      <c r="M894" s="23">
        <f>$R$893</f>
        <v>483.99599999999998</v>
      </c>
      <c r="N894" s="23">
        <v>4</v>
      </c>
      <c r="O894" s="23">
        <v>0</v>
      </c>
      <c r="P894" s="23">
        <v>4</v>
      </c>
      <c r="Q894" s="41">
        <f>(M894+N894*$N$2+(O894*$O$2)+P894*$P$2)</f>
        <v>495.00264079999999</v>
      </c>
      <c r="R894" s="23">
        <v>494.24299999999999</v>
      </c>
      <c r="T894" s="10">
        <f t="shared" si="101"/>
        <v>0.15369783689399744</v>
      </c>
      <c r="V894" s="23">
        <v>128160</v>
      </c>
    </row>
    <row r="895" spans="1:22" x14ac:dyDescent="0.25">
      <c r="A895" s="23">
        <v>28</v>
      </c>
      <c r="C895">
        <v>58</v>
      </c>
      <c r="D895" t="s">
        <v>1815</v>
      </c>
      <c r="E895" t="s">
        <v>1816</v>
      </c>
      <c r="F895">
        <v>4</v>
      </c>
      <c r="G895">
        <v>4</v>
      </c>
      <c r="H895" t="s">
        <v>1877</v>
      </c>
      <c r="I895" t="s">
        <v>1878</v>
      </c>
      <c r="J895" s="23">
        <v>14</v>
      </c>
      <c r="L895" s="23" t="s">
        <v>1873</v>
      </c>
      <c r="M895" s="23">
        <f t="shared" ref="M895:M917" si="106">$R$893</f>
        <v>483.99599999999998</v>
      </c>
      <c r="N895" s="23">
        <v>8</v>
      </c>
      <c r="O895" s="23">
        <v>0</v>
      </c>
      <c r="P895" s="23">
        <v>8</v>
      </c>
      <c r="Q895" s="41">
        <f>(M895+N895*$N$2+(O895*$O$2)+P895*$P$2)</f>
        <v>506.00928160000001</v>
      </c>
      <c r="R895" s="16">
        <v>506.46</v>
      </c>
      <c r="T895" s="10">
        <f t="shared" si="101"/>
        <v>-8.8993879082251537E-2</v>
      </c>
      <c r="V895" s="23" t="s">
        <v>25</v>
      </c>
    </row>
    <row r="896" spans="1:22" x14ac:dyDescent="0.25">
      <c r="A896" s="23">
        <v>28</v>
      </c>
      <c r="C896">
        <v>59</v>
      </c>
      <c r="D896" t="s">
        <v>1815</v>
      </c>
      <c r="E896" t="s">
        <v>1816</v>
      </c>
      <c r="F896">
        <v>4</v>
      </c>
      <c r="G896">
        <v>4</v>
      </c>
      <c r="H896" t="s">
        <v>1879</v>
      </c>
      <c r="I896" t="s">
        <v>1880</v>
      </c>
      <c r="J896" s="23">
        <v>14</v>
      </c>
      <c r="L896" s="23" t="s">
        <v>1873</v>
      </c>
      <c r="M896" s="23">
        <f t="shared" si="106"/>
        <v>483.99599999999998</v>
      </c>
      <c r="N896" s="38">
        <v>11</v>
      </c>
      <c r="O896" s="38">
        <v>0</v>
      </c>
      <c r="P896" s="38">
        <v>11</v>
      </c>
      <c r="Q896" s="41">
        <f>(M896+N896*$N$2+(O896*$O$2)+P896*$P$2)</f>
        <v>514.26426219999996</v>
      </c>
      <c r="R896" s="23">
        <v>515.45899999999995</v>
      </c>
      <c r="T896" s="10">
        <f t="shared" si="101"/>
        <v>-0.23178134439402251</v>
      </c>
      <c r="V896" s="46">
        <v>2560000000000</v>
      </c>
    </row>
    <row r="897" spans="1:22" x14ac:dyDescent="0.25">
      <c r="A897" s="23">
        <v>28</v>
      </c>
      <c r="C897">
        <v>60</v>
      </c>
      <c r="D897" t="s">
        <v>1815</v>
      </c>
      <c r="E897" t="s">
        <v>1816</v>
      </c>
      <c r="F897">
        <v>4</v>
      </c>
      <c r="G897">
        <v>4</v>
      </c>
      <c r="H897" t="s">
        <v>1881</v>
      </c>
      <c r="I897" t="s">
        <v>1882</v>
      </c>
      <c r="J897" s="23">
        <v>14</v>
      </c>
      <c r="L897" s="23" t="s">
        <v>1873</v>
      </c>
      <c r="M897" s="23">
        <f t="shared" si="106"/>
        <v>483.99599999999998</v>
      </c>
      <c r="N897" s="38">
        <v>15</v>
      </c>
      <c r="O897" s="38">
        <v>0</v>
      </c>
      <c r="P897" s="38">
        <v>15</v>
      </c>
      <c r="Q897" s="41">
        <f>(M897+N897*$N$2+(O897*$O$2)+P897*$P$2)</f>
        <v>525.27090299999998</v>
      </c>
      <c r="R897" s="23">
        <v>526.84699999999998</v>
      </c>
      <c r="T897" s="10">
        <f t="shared" si="101"/>
        <v>-0.29915649135327799</v>
      </c>
      <c r="V897" s="23" t="s">
        <v>25</v>
      </c>
    </row>
    <row r="898" spans="1:22" x14ac:dyDescent="0.25">
      <c r="A898" s="23">
        <v>28</v>
      </c>
      <c r="C898">
        <v>61</v>
      </c>
      <c r="D898" t="s">
        <v>1815</v>
      </c>
      <c r="E898" t="s">
        <v>1816</v>
      </c>
      <c r="F898">
        <v>4</v>
      </c>
      <c r="G898">
        <v>4</v>
      </c>
      <c r="H898" t="s">
        <v>1883</v>
      </c>
      <c r="I898" t="s">
        <v>1884</v>
      </c>
      <c r="J898" s="23">
        <v>14</v>
      </c>
      <c r="L898" s="23" t="s">
        <v>1873</v>
      </c>
      <c r="M898" s="23">
        <f t="shared" si="106"/>
        <v>483.99599999999998</v>
      </c>
      <c r="N898" s="23">
        <v>18</v>
      </c>
      <c r="O898" s="23">
        <v>0</v>
      </c>
      <c r="P898" s="23">
        <v>18</v>
      </c>
      <c r="Q898" s="41">
        <f>(M898+N898*$N$2+(O898*$O$2)+P898*$P$2)</f>
        <v>533.52588359999993</v>
      </c>
      <c r="R898" s="16">
        <v>534.66700000000003</v>
      </c>
      <c r="T898" s="10">
        <f t="shared" si="101"/>
        <v>-0.21342562754015129</v>
      </c>
      <c r="V898" s="23" t="s">
        <v>25</v>
      </c>
    </row>
    <row r="899" spans="1:22" x14ac:dyDescent="0.25">
      <c r="A899" s="23">
        <v>28</v>
      </c>
      <c r="C899">
        <v>62</v>
      </c>
      <c r="D899" t="s">
        <v>1815</v>
      </c>
      <c r="E899" t="s">
        <v>1816</v>
      </c>
      <c r="F899">
        <v>4</v>
      </c>
      <c r="G899">
        <v>4</v>
      </c>
      <c r="H899" t="s">
        <v>1885</v>
      </c>
      <c r="I899" t="s">
        <v>1886</v>
      </c>
      <c r="J899" s="23">
        <v>14</v>
      </c>
      <c r="L899" s="23" t="s">
        <v>1873</v>
      </c>
      <c r="M899" s="23">
        <f t="shared" si="106"/>
        <v>483.99599999999998</v>
      </c>
      <c r="N899" s="23">
        <v>22</v>
      </c>
      <c r="O899" s="23">
        <v>0</v>
      </c>
      <c r="P899" s="23">
        <v>22</v>
      </c>
      <c r="Q899" s="41">
        <f>(M899+N899*$N$2+(O899*$O$2)+P899*$P$2)</f>
        <v>544.53252440000006</v>
      </c>
      <c r="R899" s="23">
        <v>545.26199999999994</v>
      </c>
      <c r="T899" s="10">
        <f t="shared" si="101"/>
        <v>-0.13378441923330198</v>
      </c>
      <c r="V899" s="23" t="s">
        <v>25</v>
      </c>
    </row>
    <row r="900" spans="1:22" x14ac:dyDescent="0.25">
      <c r="A900" s="23">
        <v>28</v>
      </c>
      <c r="C900">
        <v>63</v>
      </c>
      <c r="D900" t="s">
        <v>1815</v>
      </c>
      <c r="E900" t="s">
        <v>1816</v>
      </c>
      <c r="F900">
        <v>4</v>
      </c>
      <c r="G900">
        <v>4</v>
      </c>
      <c r="H900" t="s">
        <v>1887</v>
      </c>
      <c r="I900" t="s">
        <v>1888</v>
      </c>
      <c r="J900" s="23">
        <v>14</v>
      </c>
      <c r="L900" s="23" t="s">
        <v>1873</v>
      </c>
      <c r="M900" s="23">
        <f t="shared" si="106"/>
        <v>483.99599999999998</v>
      </c>
      <c r="N900" s="38">
        <v>24</v>
      </c>
      <c r="O900" s="38">
        <v>0</v>
      </c>
      <c r="P900" s="38">
        <v>24</v>
      </c>
      <c r="Q900" s="41">
        <f>(M900+N900*$N$2+(O900*$O$2)+P900*$P$2)</f>
        <v>550.03584480000006</v>
      </c>
      <c r="R900" s="23">
        <v>552.1</v>
      </c>
      <c r="T900" s="10">
        <f t="shared" si="101"/>
        <v>-0.37387342872667256</v>
      </c>
      <c r="V900" s="46">
        <v>3190000000</v>
      </c>
    </row>
    <row r="901" spans="1:22" x14ac:dyDescent="0.25">
      <c r="A901" s="23">
        <v>28</v>
      </c>
      <c r="C901">
        <v>64</v>
      </c>
      <c r="D901" t="s">
        <v>1815</v>
      </c>
      <c r="E901" t="s">
        <v>1816</v>
      </c>
      <c r="F901">
        <v>4</v>
      </c>
      <c r="G901">
        <v>4</v>
      </c>
      <c r="H901" t="s">
        <v>1889</v>
      </c>
      <c r="I901" t="s">
        <v>1890</v>
      </c>
      <c r="J901" s="23">
        <v>14</v>
      </c>
      <c r="L901" s="23" t="s">
        <v>1873</v>
      </c>
      <c r="M901" s="23">
        <f t="shared" si="106"/>
        <v>483.99599999999998</v>
      </c>
      <c r="N901" s="38">
        <v>28</v>
      </c>
      <c r="O901" s="38">
        <v>0</v>
      </c>
      <c r="P901" s="38">
        <v>28</v>
      </c>
      <c r="Q901" s="41">
        <f>(M901+N901*$N$2+(O901*$O$2)+P901*$P$2)</f>
        <v>561.04248559999996</v>
      </c>
      <c r="R901" s="16">
        <v>561.75800000000004</v>
      </c>
      <c r="T901" s="10">
        <f t="shared" si="101"/>
        <v>-0.12737057594196693</v>
      </c>
      <c r="V901" s="23" t="s">
        <v>25</v>
      </c>
    </row>
    <row r="902" spans="1:22" x14ac:dyDescent="0.25">
      <c r="A902" s="23">
        <v>28</v>
      </c>
      <c r="C902">
        <v>65</v>
      </c>
      <c r="D902" t="s">
        <v>1815</v>
      </c>
      <c r="E902" t="s">
        <v>1816</v>
      </c>
      <c r="F902">
        <v>4</v>
      </c>
      <c r="G902">
        <v>4</v>
      </c>
      <c r="H902" t="s">
        <v>1891</v>
      </c>
      <c r="I902" t="s">
        <v>1892</v>
      </c>
      <c r="J902" s="23">
        <v>14</v>
      </c>
      <c r="L902" s="23" t="s">
        <v>1873</v>
      </c>
      <c r="M902" s="23">
        <f t="shared" si="106"/>
        <v>483.99599999999998</v>
      </c>
      <c r="N902" s="23">
        <v>30</v>
      </c>
      <c r="O902" s="23">
        <v>0</v>
      </c>
      <c r="P902" s="23">
        <v>30</v>
      </c>
      <c r="Q902" s="41">
        <f>(M902+N902*$N$2+(O902*$O$2)+P902*$P$2)</f>
        <v>566.54580599999997</v>
      </c>
      <c r="R902" s="23">
        <v>567.85599999999999</v>
      </c>
      <c r="T902" s="10">
        <f t="shared" si="101"/>
        <v>-0.23072645177651097</v>
      </c>
      <c r="V902" s="23">
        <v>9063</v>
      </c>
    </row>
    <row r="903" spans="1:22" x14ac:dyDescent="0.25">
      <c r="A903" s="23">
        <v>28</v>
      </c>
      <c r="C903">
        <v>66</v>
      </c>
      <c r="D903" t="s">
        <v>1815</v>
      </c>
      <c r="E903" t="s">
        <v>1816</v>
      </c>
      <c r="F903">
        <v>4</v>
      </c>
      <c r="G903">
        <v>4</v>
      </c>
      <c r="H903" t="s">
        <v>1893</v>
      </c>
      <c r="I903" t="s">
        <v>1894</v>
      </c>
      <c r="J903" s="23">
        <v>14</v>
      </c>
      <c r="L903" s="23" t="s">
        <v>1873</v>
      </c>
      <c r="M903" s="23">
        <f t="shared" si="106"/>
        <v>483.99599999999998</v>
      </c>
      <c r="N903" s="23">
        <v>33</v>
      </c>
      <c r="O903" s="23">
        <v>0</v>
      </c>
      <c r="P903" s="23">
        <v>33</v>
      </c>
      <c r="Q903" s="41">
        <f>(M903+N903*$N$2+(O903*$O$2)+P903*$P$2)</f>
        <v>574.80078659999992</v>
      </c>
      <c r="R903" s="23">
        <v>576.80799999999999</v>
      </c>
      <c r="T903" s="10">
        <f t="shared" si="101"/>
        <v>-0.34798640102080219</v>
      </c>
      <c r="V903" s="23">
        <v>196560</v>
      </c>
    </row>
    <row r="904" spans="1:22" x14ac:dyDescent="0.25">
      <c r="A904" s="23">
        <v>28</v>
      </c>
      <c r="C904">
        <v>67</v>
      </c>
      <c r="D904" t="s">
        <v>1815</v>
      </c>
      <c r="E904" t="s">
        <v>1816</v>
      </c>
      <c r="F904">
        <v>4</v>
      </c>
      <c r="G904">
        <v>4</v>
      </c>
      <c r="H904" t="s">
        <v>1895</v>
      </c>
      <c r="I904" t="s">
        <v>1896</v>
      </c>
      <c r="J904" s="23">
        <v>14</v>
      </c>
      <c r="L904" s="23" t="s">
        <v>1873</v>
      </c>
      <c r="M904" s="23">
        <f t="shared" si="106"/>
        <v>483.99599999999998</v>
      </c>
      <c r="N904" s="23">
        <v>35</v>
      </c>
      <c r="O904" s="23">
        <v>0</v>
      </c>
      <c r="P904" s="23">
        <v>35</v>
      </c>
      <c r="Q904" s="41">
        <f>(M904+N904*$N$2+(O904*$O$2)+P904*$P$2)</f>
        <v>580.30410700000004</v>
      </c>
      <c r="R904" s="23">
        <v>582.61500000000001</v>
      </c>
      <c r="T904" s="10">
        <f t="shared" si="101"/>
        <v>-0.3966415214163666</v>
      </c>
      <c r="V904" s="23">
        <v>21</v>
      </c>
    </row>
    <row r="905" spans="1:22" x14ac:dyDescent="0.25">
      <c r="A905" s="23">
        <v>28</v>
      </c>
      <c r="C905">
        <v>68</v>
      </c>
      <c r="D905" t="s">
        <v>1815</v>
      </c>
      <c r="E905" t="s">
        <v>1816</v>
      </c>
      <c r="F905">
        <v>4</v>
      </c>
      <c r="G905">
        <v>4</v>
      </c>
      <c r="H905" t="s">
        <v>1897</v>
      </c>
      <c r="I905" t="s">
        <v>1898</v>
      </c>
      <c r="J905" s="23">
        <v>14</v>
      </c>
      <c r="L905" s="23" t="s">
        <v>1873</v>
      </c>
      <c r="M905" s="23">
        <f t="shared" si="106"/>
        <v>483.99599999999998</v>
      </c>
      <c r="N905" s="38">
        <v>38</v>
      </c>
      <c r="O905" s="38">
        <v>0</v>
      </c>
      <c r="P905" s="38">
        <v>38</v>
      </c>
      <c r="Q905" s="41">
        <f>(M905+N905*$N$2+(O905*$O$2)+P905*$P$2)</f>
        <v>588.5590876</v>
      </c>
      <c r="R905" s="23">
        <v>590.40800000000002</v>
      </c>
      <c r="T905" s="10">
        <f t="shared" si="101"/>
        <v>-0.31315842603759053</v>
      </c>
      <c r="V905" s="23">
        <v>29</v>
      </c>
    </row>
    <row r="906" spans="1:22" x14ac:dyDescent="0.25">
      <c r="A906" s="23">
        <v>28</v>
      </c>
      <c r="C906">
        <v>69</v>
      </c>
      <c r="D906" t="s">
        <v>1815</v>
      </c>
      <c r="E906" t="s">
        <v>1816</v>
      </c>
      <c r="F906">
        <v>4</v>
      </c>
      <c r="G906">
        <v>4</v>
      </c>
      <c r="H906" t="s">
        <v>1899</v>
      </c>
      <c r="I906" t="s">
        <v>1900</v>
      </c>
      <c r="J906" s="23">
        <v>14</v>
      </c>
      <c r="L906" s="23" t="s">
        <v>1873</v>
      </c>
      <c r="M906" s="23">
        <f t="shared" si="106"/>
        <v>483.99599999999998</v>
      </c>
      <c r="N906" s="23">
        <v>39</v>
      </c>
      <c r="O906" s="23">
        <v>0</v>
      </c>
      <c r="P906" s="23">
        <v>40</v>
      </c>
      <c r="Q906" s="41">
        <f>(M906+N906*$N$2+(O906*$O$2)+P906*$P$2)</f>
        <v>591.98434359999999</v>
      </c>
      <c r="R906" s="23">
        <v>594.99400000000003</v>
      </c>
      <c r="T906" s="10">
        <f t="shared" si="101"/>
        <v>-0.50582970584577991</v>
      </c>
      <c r="V906" s="23">
        <v>11.4</v>
      </c>
    </row>
    <row r="907" spans="1:22" x14ac:dyDescent="0.25">
      <c r="A907" s="23">
        <v>28</v>
      </c>
      <c r="C907">
        <v>70</v>
      </c>
      <c r="D907" t="s">
        <v>1815</v>
      </c>
      <c r="E907" t="s">
        <v>1816</v>
      </c>
      <c r="F907">
        <v>4</v>
      </c>
      <c r="G907">
        <v>4</v>
      </c>
      <c r="H907" t="s">
        <v>1901</v>
      </c>
      <c r="I907" t="s">
        <v>1902</v>
      </c>
      <c r="J907" s="23">
        <v>14</v>
      </c>
      <c r="L907" s="23" t="s">
        <v>1873</v>
      </c>
      <c r="M907" s="23">
        <f t="shared" si="106"/>
        <v>483.99599999999998</v>
      </c>
      <c r="N907" s="23">
        <v>41</v>
      </c>
      <c r="O907" s="23">
        <v>0</v>
      </c>
      <c r="P907" s="23">
        <v>41</v>
      </c>
      <c r="Q907" s="41">
        <f>(M907+N907*$N$2+(O907*$O$2)+P907*$P$2)</f>
        <v>596.81406819999995</v>
      </c>
      <c r="R907" s="16">
        <v>602.29999999999995</v>
      </c>
      <c r="T907" s="10">
        <f t="shared" si="101"/>
        <v>-0.91083044994189</v>
      </c>
      <c r="V907" s="23">
        <v>6</v>
      </c>
    </row>
    <row r="908" spans="1:22" x14ac:dyDescent="0.25">
      <c r="A908" s="23">
        <v>28</v>
      </c>
      <c r="C908">
        <v>71</v>
      </c>
      <c r="D908" t="s">
        <v>1815</v>
      </c>
      <c r="E908" t="s">
        <v>1816</v>
      </c>
      <c r="F908">
        <v>4</v>
      </c>
      <c r="G908">
        <v>4</v>
      </c>
      <c r="H908" t="s">
        <v>1903</v>
      </c>
      <c r="I908" t="s">
        <v>1904</v>
      </c>
      <c r="J908" s="23">
        <v>14</v>
      </c>
      <c r="L908" s="23" t="s">
        <v>1873</v>
      </c>
      <c r="M908" s="23">
        <f t="shared" si="106"/>
        <v>483.99599999999998</v>
      </c>
      <c r="N908" s="23">
        <v>43</v>
      </c>
      <c r="O908" s="23">
        <v>0</v>
      </c>
      <c r="P908" s="23">
        <v>44</v>
      </c>
      <c r="Q908" s="41">
        <f>(M908+N908*$N$2+(O908*$O$2)+P908*$P$2)</f>
        <v>602.9909844</v>
      </c>
      <c r="R908" s="23">
        <v>606.56399999999996</v>
      </c>
      <c r="T908" s="10">
        <f t="shared" si="101"/>
        <v>-0.58905830217420796</v>
      </c>
      <c r="V908" s="23">
        <v>2.56</v>
      </c>
    </row>
    <row r="909" spans="1:22" x14ac:dyDescent="0.25">
      <c r="A909" s="23">
        <v>28</v>
      </c>
      <c r="C909">
        <v>72</v>
      </c>
      <c r="D909" t="s">
        <v>1815</v>
      </c>
      <c r="E909" t="s">
        <v>1816</v>
      </c>
      <c r="F909">
        <v>4</v>
      </c>
      <c r="G909">
        <v>4</v>
      </c>
      <c r="H909" t="s">
        <v>1905</v>
      </c>
      <c r="I909" t="s">
        <v>1906</v>
      </c>
      <c r="J909" s="23">
        <v>14</v>
      </c>
      <c r="L909" s="23" t="s">
        <v>1873</v>
      </c>
      <c r="M909" s="23">
        <f t="shared" si="106"/>
        <v>483.99599999999998</v>
      </c>
      <c r="N909" s="38">
        <v>45</v>
      </c>
      <c r="O909" s="38">
        <v>0</v>
      </c>
      <c r="P909" s="38">
        <v>46</v>
      </c>
      <c r="Q909" s="41">
        <f>(M909+N909*$N$2+(O909*$O$2)+P909*$P$2)</f>
        <v>608.49430480000001</v>
      </c>
      <c r="R909" s="23">
        <v>613.45500000000004</v>
      </c>
      <c r="T909" s="10">
        <f t="shared" si="101"/>
        <v>-0.80864858873104495</v>
      </c>
      <c r="V909" s="23">
        <v>1.57</v>
      </c>
    </row>
    <row r="910" spans="1:22" x14ac:dyDescent="0.25">
      <c r="A910" s="23">
        <v>28</v>
      </c>
      <c r="C910">
        <v>73</v>
      </c>
      <c r="D910" t="s">
        <v>1815</v>
      </c>
      <c r="E910" t="s">
        <v>1816</v>
      </c>
      <c r="F910">
        <v>4</v>
      </c>
      <c r="G910">
        <v>4</v>
      </c>
      <c r="H910" t="s">
        <v>1907</v>
      </c>
      <c r="I910" t="s">
        <v>1908</v>
      </c>
      <c r="J910" s="23">
        <v>14</v>
      </c>
      <c r="L910" s="23" t="s">
        <v>1873</v>
      </c>
      <c r="M910" s="23">
        <f t="shared" si="106"/>
        <v>483.99599999999998</v>
      </c>
      <c r="N910" s="23">
        <v>48</v>
      </c>
      <c r="O910" s="23">
        <v>0</v>
      </c>
      <c r="P910" s="23">
        <v>48</v>
      </c>
      <c r="Q910" s="41">
        <f>(M910+N910*$N$2+(O910*$O$2)+P910*$P$2)</f>
        <v>616.07568960000003</v>
      </c>
      <c r="R910" s="23">
        <v>617.40899999999999</v>
      </c>
      <c r="T910" s="10">
        <f t="shared" si="101"/>
        <v>-0.21595253713502061</v>
      </c>
      <c r="V910" s="23">
        <v>0.84</v>
      </c>
    </row>
    <row r="911" spans="1:22" x14ac:dyDescent="0.25">
      <c r="A911" s="23">
        <v>28</v>
      </c>
      <c r="C911">
        <v>74</v>
      </c>
      <c r="D911" t="s">
        <v>1815</v>
      </c>
      <c r="E911" t="s">
        <v>1816</v>
      </c>
      <c r="F911">
        <v>4</v>
      </c>
      <c r="G911">
        <v>4</v>
      </c>
      <c r="H911" t="s">
        <v>1909</v>
      </c>
      <c r="I911" t="s">
        <v>1910</v>
      </c>
      <c r="J911" s="23">
        <v>14</v>
      </c>
      <c r="L911" s="23" t="s">
        <v>1873</v>
      </c>
      <c r="M911" s="23">
        <f t="shared" si="106"/>
        <v>483.99599999999998</v>
      </c>
      <c r="N911" s="23">
        <v>50</v>
      </c>
      <c r="O911" s="23">
        <v>0</v>
      </c>
      <c r="P911" s="23">
        <v>50</v>
      </c>
      <c r="Q911" s="41">
        <f>(M911+N911*$N$2+(O911*$O$2)+P911*$P$2)</f>
        <v>621.57901000000004</v>
      </c>
      <c r="R911" s="23">
        <v>623.82299999999998</v>
      </c>
      <c r="T911" s="10">
        <f t="shared" si="101"/>
        <v>-0.35971581682623754</v>
      </c>
      <c r="V911" s="23">
        <v>0.50770000000000004</v>
      </c>
    </row>
    <row r="912" spans="1:22" x14ac:dyDescent="0.25">
      <c r="A912" s="23">
        <v>28</v>
      </c>
      <c r="C912">
        <v>75</v>
      </c>
      <c r="D912" t="s">
        <v>1815</v>
      </c>
      <c r="E912" t="s">
        <v>1816</v>
      </c>
      <c r="F912">
        <v>4</v>
      </c>
      <c r="G912">
        <v>4</v>
      </c>
      <c r="H912" t="s">
        <v>1911</v>
      </c>
      <c r="I912" t="s">
        <v>1912</v>
      </c>
      <c r="J912" s="23">
        <v>14</v>
      </c>
      <c r="L912" s="23" t="s">
        <v>1873</v>
      </c>
      <c r="M912" s="23">
        <f t="shared" si="106"/>
        <v>483.99599999999998</v>
      </c>
      <c r="N912" s="23">
        <v>52</v>
      </c>
      <c r="O912" s="23">
        <v>0</v>
      </c>
      <c r="P912" s="23">
        <v>52</v>
      </c>
      <c r="Q912" s="41">
        <f>(M912+N912*$N$2+(O912*$O$2)+P912*$P$2)</f>
        <v>627.08233040000005</v>
      </c>
      <c r="R912" s="16">
        <v>627.49900000000002</v>
      </c>
      <c r="T912" s="10">
        <f t="shared" si="101"/>
        <v>-6.6401635699814249E-2</v>
      </c>
      <c r="V912" s="23">
        <v>0.33160000000000001</v>
      </c>
    </row>
    <row r="913" spans="1:22" x14ac:dyDescent="0.25">
      <c r="A913" s="23">
        <v>28</v>
      </c>
      <c r="C913">
        <v>76</v>
      </c>
      <c r="D913" t="s">
        <v>1815</v>
      </c>
      <c r="E913" t="s">
        <v>1816</v>
      </c>
      <c r="F913">
        <v>4</v>
      </c>
      <c r="G913">
        <v>4</v>
      </c>
      <c r="H913" t="s">
        <v>1913</v>
      </c>
      <c r="I913" t="s">
        <v>1914</v>
      </c>
      <c r="J913" s="23">
        <v>14</v>
      </c>
      <c r="L913" s="23" t="s">
        <v>1873</v>
      </c>
      <c r="M913" s="23">
        <f t="shared" si="106"/>
        <v>483.99599999999998</v>
      </c>
      <c r="N913" s="23">
        <v>54</v>
      </c>
      <c r="O913" s="23">
        <v>0</v>
      </c>
      <c r="P913" s="23">
        <v>54</v>
      </c>
      <c r="Q913" s="41">
        <f>(M913+N913*$N$2+(O913*$O$2)+P913*$P$2)</f>
        <v>632.58565079999994</v>
      </c>
      <c r="R913" s="23">
        <v>633.702</v>
      </c>
      <c r="T913" s="10">
        <f t="shared" si="101"/>
        <v>-0.17616311767992823</v>
      </c>
      <c r="V913" s="23">
        <v>0.2346</v>
      </c>
    </row>
    <row r="914" spans="1:22" x14ac:dyDescent="0.25">
      <c r="A914" s="23">
        <v>28</v>
      </c>
      <c r="C914">
        <v>77</v>
      </c>
      <c r="D914" t="s">
        <v>1815</v>
      </c>
      <c r="E914" t="s">
        <v>1816</v>
      </c>
      <c r="F914">
        <v>4</v>
      </c>
      <c r="G914">
        <v>4</v>
      </c>
      <c r="H914" t="s">
        <v>1915</v>
      </c>
      <c r="I914" t="s">
        <v>1916</v>
      </c>
      <c r="J914" s="23">
        <v>14</v>
      </c>
      <c r="L914" s="23" t="s">
        <v>1873</v>
      </c>
      <c r="M914" s="23">
        <f t="shared" si="106"/>
        <v>483.99599999999998</v>
      </c>
      <c r="N914" s="23">
        <v>55</v>
      </c>
      <c r="O914" s="23">
        <v>0</v>
      </c>
      <c r="P914" s="23">
        <v>55</v>
      </c>
      <c r="Q914" s="41">
        <f>(M914+N914*$N$2+(O914*$O$2)+P914*$P$2)</f>
        <v>635.337311</v>
      </c>
      <c r="R914" s="16">
        <v>636.93899999999996</v>
      </c>
      <c r="T914" s="10">
        <f t="shared" si="101"/>
        <v>-0.25146662396241476</v>
      </c>
      <c r="V914" s="23">
        <v>0.15890000000000001</v>
      </c>
    </row>
    <row r="915" spans="1:22" x14ac:dyDescent="0.25">
      <c r="A915" s="23">
        <v>28</v>
      </c>
      <c r="C915">
        <v>78</v>
      </c>
      <c r="D915" t="s">
        <v>1815</v>
      </c>
      <c r="E915" t="s">
        <v>1816</v>
      </c>
      <c r="F915">
        <v>4</v>
      </c>
      <c r="G915">
        <v>4</v>
      </c>
      <c r="H915" t="s">
        <v>1917</v>
      </c>
      <c r="I915" t="s">
        <v>1918</v>
      </c>
      <c r="J915" s="23">
        <v>14</v>
      </c>
      <c r="L915" s="23" t="s">
        <v>1873</v>
      </c>
      <c r="M915" s="23">
        <f t="shared" si="106"/>
        <v>483.99599999999998</v>
      </c>
      <c r="N915" s="23">
        <v>57</v>
      </c>
      <c r="O915" s="23">
        <v>0</v>
      </c>
      <c r="P915" s="23">
        <v>57</v>
      </c>
      <c r="Q915" s="41">
        <f>(M915+N915*$N$2+(O915*$O$2)+P915*$P$2)</f>
        <v>640.84063140000001</v>
      </c>
      <c r="R915" s="23">
        <v>642.53200000000004</v>
      </c>
      <c r="T915" s="10">
        <f t="shared" si="101"/>
        <v>-0.26323492059539949</v>
      </c>
      <c r="V915" s="23">
        <v>0.1222</v>
      </c>
    </row>
    <row r="916" spans="1:22" x14ac:dyDescent="0.25">
      <c r="A916" s="23">
        <v>28</v>
      </c>
      <c r="C916">
        <v>79</v>
      </c>
      <c r="D916" t="s">
        <v>1815</v>
      </c>
      <c r="E916" t="s">
        <v>1816</v>
      </c>
      <c r="F916">
        <v>4</v>
      </c>
      <c r="G916">
        <v>4</v>
      </c>
      <c r="H916" t="s">
        <v>1919</v>
      </c>
      <c r="I916" t="s">
        <v>1920</v>
      </c>
      <c r="J916" s="23">
        <v>14</v>
      </c>
      <c r="L916" s="23" t="s">
        <v>1875</v>
      </c>
      <c r="M916" s="23">
        <f t="shared" si="106"/>
        <v>483.99599999999998</v>
      </c>
      <c r="N916" s="23">
        <v>59</v>
      </c>
      <c r="O916" s="23">
        <v>0</v>
      </c>
      <c r="P916" s="23">
        <v>59</v>
      </c>
      <c r="Q916" s="41">
        <f>(M916+N916*$N$2+(O916*$O$2)+P916*$P$2)</f>
        <v>646.34395180000001</v>
      </c>
    </row>
    <row r="917" spans="1:22" x14ac:dyDescent="0.25">
      <c r="A917" s="23">
        <v>28</v>
      </c>
      <c r="C917">
        <v>80</v>
      </c>
      <c r="D917" t="s">
        <v>1815</v>
      </c>
      <c r="E917" t="s">
        <v>1816</v>
      </c>
      <c r="F917">
        <v>4</v>
      </c>
      <c r="G917">
        <v>4</v>
      </c>
      <c r="H917" t="s">
        <v>1921</v>
      </c>
      <c r="I917" t="s">
        <v>1922</v>
      </c>
      <c r="J917" s="23">
        <v>14</v>
      </c>
      <c r="L917" s="23" t="s">
        <v>1877</v>
      </c>
      <c r="M917" s="23">
        <f t="shared" si="106"/>
        <v>483.99599999999998</v>
      </c>
      <c r="N917" s="23">
        <v>60</v>
      </c>
      <c r="O917" s="23">
        <v>0</v>
      </c>
      <c r="P917" s="23">
        <v>60</v>
      </c>
      <c r="Q917" s="41">
        <f>(M917+N917*$N$2+(O917*$O$2)+P917*$P$2)</f>
        <v>649.09561199999996</v>
      </c>
      <c r="S917" s="25" t="s">
        <v>2879</v>
      </c>
    </row>
    <row r="918" spans="1:22" x14ac:dyDescent="0.25">
      <c r="A918" s="23">
        <v>28</v>
      </c>
      <c r="C918">
        <v>81</v>
      </c>
      <c r="D918" t="s">
        <v>1815</v>
      </c>
      <c r="E918" t="s">
        <v>1816</v>
      </c>
      <c r="F918">
        <v>4</v>
      </c>
      <c r="G918">
        <v>4</v>
      </c>
      <c r="H918" t="s">
        <v>2880</v>
      </c>
      <c r="I918" t="s">
        <v>2882</v>
      </c>
      <c r="Q918" s="41"/>
      <c r="S918" s="26"/>
    </row>
    <row r="919" spans="1:22" x14ac:dyDescent="0.25">
      <c r="A919" s="23">
        <v>28</v>
      </c>
      <c r="C919">
        <v>82</v>
      </c>
      <c r="D919" t="s">
        <v>1815</v>
      </c>
      <c r="E919" t="s">
        <v>1816</v>
      </c>
      <c r="F919">
        <v>4</v>
      </c>
      <c r="G919">
        <v>4</v>
      </c>
      <c r="H919" t="s">
        <v>2881</v>
      </c>
      <c r="I919" t="s">
        <v>2883</v>
      </c>
      <c r="Q919" s="41"/>
      <c r="S919" s="26"/>
    </row>
    <row r="920" spans="1:22" x14ac:dyDescent="0.25">
      <c r="A920" s="23">
        <v>29</v>
      </c>
      <c r="C920">
        <v>29</v>
      </c>
      <c r="D920" t="s">
        <v>1923</v>
      </c>
      <c r="E920" t="s">
        <v>1924</v>
      </c>
      <c r="F920">
        <v>4</v>
      </c>
      <c r="G920">
        <v>3</v>
      </c>
      <c r="H920" t="s">
        <v>1925</v>
      </c>
      <c r="I920" t="s">
        <v>1926</v>
      </c>
      <c r="J920" s="23">
        <v>0</v>
      </c>
      <c r="K920" t="s">
        <v>58</v>
      </c>
      <c r="L920" s="23" t="s">
        <v>21</v>
      </c>
    </row>
    <row r="921" spans="1:22" x14ac:dyDescent="0.25">
      <c r="A921" s="23">
        <v>29</v>
      </c>
      <c r="C921">
        <v>30</v>
      </c>
      <c r="D921" t="s">
        <v>1923</v>
      </c>
      <c r="E921" t="s">
        <v>1924</v>
      </c>
      <c r="F921">
        <v>4</v>
      </c>
      <c r="G921">
        <v>3</v>
      </c>
      <c r="H921" t="s">
        <v>1927</v>
      </c>
      <c r="I921" t="s">
        <v>1928</v>
      </c>
      <c r="J921" s="23">
        <v>0</v>
      </c>
      <c r="K921" t="s">
        <v>58</v>
      </c>
      <c r="L921" s="23" t="s">
        <v>34</v>
      </c>
    </row>
    <row r="922" spans="1:22" x14ac:dyDescent="0.25">
      <c r="A922" s="23">
        <v>29</v>
      </c>
      <c r="C922">
        <v>31</v>
      </c>
      <c r="D922" t="s">
        <v>1923</v>
      </c>
      <c r="E922" t="s">
        <v>1924</v>
      </c>
      <c r="F922">
        <v>4</v>
      </c>
      <c r="G922">
        <v>3</v>
      </c>
      <c r="H922" t="s">
        <v>1929</v>
      </c>
      <c r="I922" t="s">
        <v>1930</v>
      </c>
      <c r="J922" s="23">
        <v>1</v>
      </c>
      <c r="K922" t="s">
        <v>58</v>
      </c>
      <c r="L922" s="23" t="s">
        <v>65</v>
      </c>
    </row>
    <row r="923" spans="1:22" x14ac:dyDescent="0.25">
      <c r="A923" s="23">
        <v>29</v>
      </c>
      <c r="C923">
        <v>32</v>
      </c>
      <c r="D923" t="s">
        <v>1923</v>
      </c>
      <c r="E923" t="s">
        <v>1924</v>
      </c>
      <c r="F923">
        <v>4</v>
      </c>
      <c r="G923">
        <v>3</v>
      </c>
      <c r="H923" t="s">
        <v>1931</v>
      </c>
      <c r="I923" t="s">
        <v>1932</v>
      </c>
      <c r="J923" s="23">
        <v>1</v>
      </c>
      <c r="K923" t="s">
        <v>58</v>
      </c>
    </row>
    <row r="924" spans="1:22" x14ac:dyDescent="0.25">
      <c r="A924" s="23">
        <v>29</v>
      </c>
      <c r="C924">
        <v>33</v>
      </c>
      <c r="D924" t="s">
        <v>1923</v>
      </c>
      <c r="E924" t="s">
        <v>1924</v>
      </c>
      <c r="F924">
        <v>4</v>
      </c>
      <c r="G924">
        <v>3</v>
      </c>
      <c r="H924" t="s">
        <v>1933</v>
      </c>
      <c r="I924" t="s">
        <v>1934</v>
      </c>
      <c r="J924" s="23">
        <v>2</v>
      </c>
      <c r="K924" t="s">
        <v>58</v>
      </c>
    </row>
    <row r="925" spans="1:22" x14ac:dyDescent="0.25">
      <c r="A925" s="23">
        <v>29</v>
      </c>
      <c r="C925">
        <v>34</v>
      </c>
      <c r="D925" t="s">
        <v>1923</v>
      </c>
      <c r="E925" t="s">
        <v>1924</v>
      </c>
      <c r="F925">
        <v>4</v>
      </c>
      <c r="G925">
        <v>3</v>
      </c>
      <c r="H925" t="s">
        <v>1935</v>
      </c>
      <c r="I925" t="s">
        <v>1936</v>
      </c>
      <c r="J925" s="23">
        <v>2</v>
      </c>
      <c r="K925" t="s">
        <v>58</v>
      </c>
    </row>
    <row r="926" spans="1:22" x14ac:dyDescent="0.25">
      <c r="A926" s="23">
        <v>29</v>
      </c>
      <c r="C926">
        <v>35</v>
      </c>
      <c r="D926" t="s">
        <v>1923</v>
      </c>
      <c r="E926" t="s">
        <v>1924</v>
      </c>
      <c r="F926">
        <v>4</v>
      </c>
      <c r="G926">
        <v>3</v>
      </c>
      <c r="H926" t="s">
        <v>1937</v>
      </c>
      <c r="I926" t="s">
        <v>1938</v>
      </c>
      <c r="J926" s="23">
        <v>3</v>
      </c>
      <c r="K926" t="s">
        <v>58</v>
      </c>
    </row>
    <row r="927" spans="1:22" x14ac:dyDescent="0.25">
      <c r="A927" s="23">
        <v>29</v>
      </c>
      <c r="C927">
        <v>36</v>
      </c>
      <c r="D927" t="s">
        <v>1923</v>
      </c>
      <c r="E927" t="s">
        <v>1924</v>
      </c>
      <c r="F927">
        <v>4</v>
      </c>
      <c r="G927">
        <v>3</v>
      </c>
      <c r="H927" t="s">
        <v>1939</v>
      </c>
      <c r="I927" t="s">
        <v>1940</v>
      </c>
      <c r="J927" s="23">
        <v>3</v>
      </c>
      <c r="K927" t="s">
        <v>58</v>
      </c>
    </row>
    <row r="928" spans="1:22" x14ac:dyDescent="0.25">
      <c r="A928" s="23">
        <v>29</v>
      </c>
      <c r="C928">
        <v>37</v>
      </c>
      <c r="D928" t="s">
        <v>1923</v>
      </c>
      <c r="E928" t="s">
        <v>1924</v>
      </c>
      <c r="F928">
        <v>4</v>
      </c>
      <c r="G928">
        <v>3</v>
      </c>
      <c r="H928" t="s">
        <v>1941</v>
      </c>
      <c r="I928" t="s">
        <v>1942</v>
      </c>
      <c r="J928" s="23">
        <v>4</v>
      </c>
      <c r="K928" t="s">
        <v>58</v>
      </c>
    </row>
    <row r="929" spans="1:22" x14ac:dyDescent="0.25">
      <c r="A929" s="23">
        <v>29</v>
      </c>
      <c r="C929">
        <v>38</v>
      </c>
      <c r="D929" t="s">
        <v>1923</v>
      </c>
      <c r="E929" t="s">
        <v>1924</v>
      </c>
      <c r="F929">
        <v>4</v>
      </c>
      <c r="G929">
        <v>3</v>
      </c>
      <c r="H929" t="s">
        <v>1943</v>
      </c>
      <c r="I929" t="s">
        <v>1944</v>
      </c>
      <c r="J929" s="23">
        <v>4</v>
      </c>
      <c r="K929" t="s">
        <v>58</v>
      </c>
    </row>
    <row r="930" spans="1:22" x14ac:dyDescent="0.25">
      <c r="A930" s="23">
        <v>29</v>
      </c>
      <c r="C930">
        <v>39</v>
      </c>
      <c r="D930" t="s">
        <v>1923</v>
      </c>
      <c r="E930" t="s">
        <v>1924</v>
      </c>
      <c r="F930">
        <v>4</v>
      </c>
      <c r="G930">
        <v>3</v>
      </c>
      <c r="H930" t="s">
        <v>1945</v>
      </c>
      <c r="I930" t="s">
        <v>1946</v>
      </c>
      <c r="J930" s="23">
        <v>5</v>
      </c>
      <c r="K930" t="s">
        <v>58</v>
      </c>
    </row>
    <row r="931" spans="1:22" x14ac:dyDescent="0.25">
      <c r="A931" s="23">
        <v>29</v>
      </c>
      <c r="C931">
        <v>40</v>
      </c>
      <c r="D931" t="s">
        <v>1923</v>
      </c>
      <c r="E931" t="s">
        <v>1924</v>
      </c>
      <c r="F931">
        <v>4</v>
      </c>
      <c r="G931">
        <v>3</v>
      </c>
      <c r="H931" t="s">
        <v>1947</v>
      </c>
      <c r="I931" t="s">
        <v>1948</v>
      </c>
      <c r="J931" s="23">
        <v>5</v>
      </c>
      <c r="K931" t="s">
        <v>58</v>
      </c>
    </row>
    <row r="932" spans="1:22" x14ac:dyDescent="0.25">
      <c r="A932" s="23">
        <v>29</v>
      </c>
      <c r="C932">
        <v>41</v>
      </c>
      <c r="D932" t="s">
        <v>1923</v>
      </c>
      <c r="E932" t="s">
        <v>1924</v>
      </c>
      <c r="F932">
        <v>4</v>
      </c>
      <c r="G932">
        <v>3</v>
      </c>
      <c r="H932" t="s">
        <v>1949</v>
      </c>
      <c r="I932" t="s">
        <v>1950</v>
      </c>
      <c r="J932" s="23">
        <v>6</v>
      </c>
      <c r="K932" t="s">
        <v>58</v>
      </c>
    </row>
    <row r="933" spans="1:22" x14ac:dyDescent="0.25">
      <c r="A933" s="23">
        <v>29</v>
      </c>
      <c r="C933">
        <v>42</v>
      </c>
      <c r="D933" t="s">
        <v>1923</v>
      </c>
      <c r="E933" t="s">
        <v>1924</v>
      </c>
      <c r="F933">
        <v>4</v>
      </c>
      <c r="G933">
        <v>3</v>
      </c>
      <c r="H933" t="s">
        <v>1951</v>
      </c>
      <c r="I933" t="s">
        <v>1952</v>
      </c>
      <c r="J933" s="23">
        <v>6</v>
      </c>
      <c r="K933" t="s">
        <v>58</v>
      </c>
    </row>
    <row r="934" spans="1:22" x14ac:dyDescent="0.25">
      <c r="A934" s="23">
        <v>29</v>
      </c>
      <c r="C934">
        <v>43</v>
      </c>
      <c r="D934" t="s">
        <v>1923</v>
      </c>
      <c r="E934" t="s">
        <v>1924</v>
      </c>
      <c r="F934">
        <v>4</v>
      </c>
      <c r="G934">
        <v>3</v>
      </c>
      <c r="H934" t="s">
        <v>1953</v>
      </c>
      <c r="I934" t="s">
        <v>1954</v>
      </c>
      <c r="J934" s="23">
        <v>7</v>
      </c>
      <c r="K934" t="s">
        <v>58</v>
      </c>
    </row>
    <row r="935" spans="1:22" x14ac:dyDescent="0.25">
      <c r="A935" s="23">
        <v>29</v>
      </c>
      <c r="C935">
        <v>44</v>
      </c>
      <c r="D935" t="s">
        <v>1923</v>
      </c>
      <c r="E935" t="s">
        <v>1924</v>
      </c>
      <c r="F935">
        <v>4</v>
      </c>
      <c r="G935">
        <v>3</v>
      </c>
      <c r="H935" t="s">
        <v>1955</v>
      </c>
      <c r="I935" t="s">
        <v>1956</v>
      </c>
      <c r="J935" s="23">
        <v>7</v>
      </c>
      <c r="K935" t="s">
        <v>58</v>
      </c>
    </row>
    <row r="936" spans="1:22" x14ac:dyDescent="0.25">
      <c r="A936" s="23">
        <v>29</v>
      </c>
      <c r="C936">
        <v>45</v>
      </c>
      <c r="D936" t="s">
        <v>1923</v>
      </c>
      <c r="E936" t="s">
        <v>1924</v>
      </c>
      <c r="F936">
        <v>4</v>
      </c>
      <c r="G936">
        <v>3</v>
      </c>
      <c r="H936" t="s">
        <v>1957</v>
      </c>
      <c r="I936" t="s">
        <v>1958</v>
      </c>
      <c r="J936" s="23">
        <v>8</v>
      </c>
      <c r="K936" t="s">
        <v>58</v>
      </c>
    </row>
    <row r="937" spans="1:22" x14ac:dyDescent="0.25">
      <c r="A937" s="23">
        <v>29</v>
      </c>
      <c r="C937">
        <v>46</v>
      </c>
      <c r="D937" t="s">
        <v>1923</v>
      </c>
      <c r="E937" t="s">
        <v>1924</v>
      </c>
      <c r="F937">
        <v>4</v>
      </c>
      <c r="G937">
        <v>3</v>
      </c>
      <c r="H937" t="s">
        <v>1959</v>
      </c>
      <c r="I937" t="s">
        <v>1960</v>
      </c>
      <c r="J937" s="23">
        <v>8</v>
      </c>
      <c r="K937" t="s">
        <v>58</v>
      </c>
    </row>
    <row r="938" spans="1:22" x14ac:dyDescent="0.25">
      <c r="A938" s="23">
        <v>29</v>
      </c>
      <c r="C938">
        <v>47</v>
      </c>
      <c r="D938" t="s">
        <v>1923</v>
      </c>
      <c r="E938" t="s">
        <v>1924</v>
      </c>
      <c r="F938">
        <v>4</v>
      </c>
      <c r="G938">
        <v>3</v>
      </c>
      <c r="H938" t="s">
        <v>1961</v>
      </c>
      <c r="I938" t="s">
        <v>1962</v>
      </c>
      <c r="J938" s="23">
        <v>9</v>
      </c>
      <c r="K938" t="s">
        <v>58</v>
      </c>
    </row>
    <row r="939" spans="1:22" x14ac:dyDescent="0.25">
      <c r="A939" s="23">
        <v>29</v>
      </c>
      <c r="C939">
        <v>48</v>
      </c>
      <c r="D939" t="s">
        <v>1923</v>
      </c>
      <c r="E939" t="s">
        <v>1924</v>
      </c>
      <c r="F939">
        <v>4</v>
      </c>
      <c r="G939">
        <v>3</v>
      </c>
      <c r="H939" t="s">
        <v>1963</v>
      </c>
      <c r="I939" t="s">
        <v>1964</v>
      </c>
      <c r="J939" s="23">
        <v>9</v>
      </c>
      <c r="K939" t="s">
        <v>58</v>
      </c>
      <c r="N939" s="41"/>
    </row>
    <row r="940" spans="1:22" x14ac:dyDescent="0.25">
      <c r="A940" s="23">
        <v>29</v>
      </c>
      <c r="C940">
        <v>49</v>
      </c>
      <c r="D940" t="s">
        <v>1923</v>
      </c>
      <c r="E940" t="s">
        <v>1924</v>
      </c>
      <c r="F940">
        <v>4</v>
      </c>
      <c r="G940">
        <v>3</v>
      </c>
      <c r="H940" t="s">
        <v>1965</v>
      </c>
      <c r="I940" t="s">
        <v>1966</v>
      </c>
      <c r="J940" s="23">
        <v>10</v>
      </c>
      <c r="K940" t="s">
        <v>58</v>
      </c>
      <c r="N940" s="41"/>
    </row>
    <row r="941" spans="1:22" x14ac:dyDescent="0.25">
      <c r="A941" s="23">
        <v>29</v>
      </c>
      <c r="C941">
        <v>50</v>
      </c>
      <c r="D941" t="s">
        <v>1923</v>
      </c>
      <c r="E941" t="s">
        <v>1924</v>
      </c>
      <c r="F941">
        <v>4</v>
      </c>
      <c r="G941">
        <v>3</v>
      </c>
      <c r="H941" t="s">
        <v>1967</v>
      </c>
      <c r="I941" t="s">
        <v>1968</v>
      </c>
      <c r="J941" s="23">
        <v>10</v>
      </c>
      <c r="K941" t="s">
        <v>58</v>
      </c>
      <c r="M941" s="41"/>
      <c r="N941" s="41"/>
    </row>
    <row r="942" spans="1:22" x14ac:dyDescent="0.25">
      <c r="A942" s="23">
        <v>29</v>
      </c>
      <c r="C942">
        <v>51</v>
      </c>
      <c r="D942" t="s">
        <v>1923</v>
      </c>
      <c r="E942" t="s">
        <v>1924</v>
      </c>
      <c r="F942">
        <v>4</v>
      </c>
      <c r="G942">
        <v>3</v>
      </c>
      <c r="H942" t="s">
        <v>1969</v>
      </c>
      <c r="I942" t="s">
        <v>1970</v>
      </c>
      <c r="J942" s="23">
        <v>11</v>
      </c>
      <c r="K942" t="s">
        <v>58</v>
      </c>
      <c r="L942" s="41"/>
      <c r="M942" s="41"/>
      <c r="Q942" s="41"/>
      <c r="R942" s="41"/>
      <c r="S942" s="26"/>
      <c r="T942" s="10"/>
    </row>
    <row r="943" spans="1:22" x14ac:dyDescent="0.25">
      <c r="A943" s="23">
        <v>29</v>
      </c>
      <c r="C943">
        <v>52</v>
      </c>
      <c r="D943" t="s">
        <v>1923</v>
      </c>
      <c r="E943" t="s">
        <v>1924</v>
      </c>
      <c r="F943">
        <v>4</v>
      </c>
      <c r="G943">
        <v>3</v>
      </c>
      <c r="H943" t="s">
        <v>1971</v>
      </c>
      <c r="I943" t="s">
        <v>1972</v>
      </c>
      <c r="J943" s="23">
        <v>11</v>
      </c>
      <c r="K943" s="1" t="s">
        <v>2842</v>
      </c>
      <c r="L943" s="41" t="s">
        <v>1302</v>
      </c>
      <c r="M943" s="41">
        <f t="shared" ref="M943" si="107">$Q$597</f>
        <v>375.18137860000002</v>
      </c>
      <c r="N943" s="23">
        <v>8</v>
      </c>
      <c r="O943" s="23">
        <v>2</v>
      </c>
      <c r="P943" s="23">
        <v>8</v>
      </c>
      <c r="Q943" s="41">
        <f>(M943+N943*$N$2+(O943*$O$2)+P943*$P$2)</f>
        <v>399.17323500000003</v>
      </c>
      <c r="R943" s="41">
        <v>399.64699999999999</v>
      </c>
      <c r="T943" s="10">
        <f t="shared" ref="T943:T971" si="108">(Q943-R943)/R943*100</f>
        <v>-0.11854586672737631</v>
      </c>
      <c r="V943" s="23">
        <v>0.12</v>
      </c>
    </row>
    <row r="944" spans="1:22" x14ac:dyDescent="0.25">
      <c r="A944" s="23">
        <v>29</v>
      </c>
      <c r="C944">
        <v>53</v>
      </c>
      <c r="D944" t="s">
        <v>1923</v>
      </c>
      <c r="E944" t="s">
        <v>1924</v>
      </c>
      <c r="F944">
        <v>4</v>
      </c>
      <c r="G944">
        <v>3</v>
      </c>
      <c r="H944" t="s">
        <v>1973</v>
      </c>
      <c r="I944" t="s">
        <v>1974</v>
      </c>
      <c r="J944" s="23">
        <v>12</v>
      </c>
      <c r="K944" s="1" t="s">
        <v>2842</v>
      </c>
      <c r="L944" s="23" t="s">
        <v>1498</v>
      </c>
      <c r="M944" s="41">
        <f>$Q$694</f>
        <v>410.92797140000005</v>
      </c>
      <c r="N944" s="23">
        <v>2</v>
      </c>
      <c r="O944" s="23">
        <v>2</v>
      </c>
      <c r="P944" s="23">
        <v>2</v>
      </c>
      <c r="Q944" s="41">
        <f>(M944+N944*$N$2+(O944*$O$2)+P944*$P$2)</f>
        <v>418.40986659999999</v>
      </c>
      <c r="R944" s="41">
        <v>418.37</v>
      </c>
      <c r="T944" s="10">
        <f t="shared" si="108"/>
        <v>9.5290293281024216E-3</v>
      </c>
      <c r="V944" s="23">
        <v>0.3</v>
      </c>
    </row>
    <row r="945" spans="1:22" x14ac:dyDescent="0.25">
      <c r="A945" s="23">
        <v>29</v>
      </c>
      <c r="C945">
        <v>54</v>
      </c>
      <c r="D945" t="s">
        <v>1923</v>
      </c>
      <c r="E945" t="s">
        <v>1924</v>
      </c>
      <c r="F945">
        <v>4</v>
      </c>
      <c r="G945">
        <v>3</v>
      </c>
      <c r="H945" t="s">
        <v>1975</v>
      </c>
      <c r="I945" t="s">
        <v>1976</v>
      </c>
      <c r="J945" s="23">
        <v>12</v>
      </c>
      <c r="L945" s="23" t="s">
        <v>1498</v>
      </c>
      <c r="M945" s="41">
        <f t="shared" ref="M945" si="109">$Q$694</f>
        <v>410.92797140000005</v>
      </c>
      <c r="N945" s="23">
        <v>6</v>
      </c>
      <c r="O945" s="23">
        <v>6</v>
      </c>
      <c r="P945" s="23">
        <v>6</v>
      </c>
      <c r="Q945" s="41">
        <f>(M945+N945*$N$2+(O945*$O$2)+P945*$P$2)</f>
        <v>433.37365700000004</v>
      </c>
      <c r="R945" s="41">
        <v>434.58</v>
      </c>
      <c r="T945" s="10">
        <f t="shared" si="108"/>
        <v>-0.27758824612268101</v>
      </c>
      <c r="V945" s="23">
        <v>0.2</v>
      </c>
    </row>
    <row r="946" spans="1:22" x14ac:dyDescent="0.25">
      <c r="A946" s="23">
        <v>29</v>
      </c>
      <c r="C946">
        <v>55</v>
      </c>
      <c r="D946" t="s">
        <v>1923</v>
      </c>
      <c r="E946" t="s">
        <v>1924</v>
      </c>
      <c r="F946">
        <v>4</v>
      </c>
      <c r="G946">
        <v>3</v>
      </c>
      <c r="H946" t="s">
        <v>1977</v>
      </c>
      <c r="I946" t="s">
        <v>1978</v>
      </c>
      <c r="J946" s="23">
        <v>13</v>
      </c>
      <c r="L946" s="23" t="s">
        <v>1703</v>
      </c>
      <c r="M946" s="41">
        <f>$Q$794</f>
        <v>446.67456420000002</v>
      </c>
      <c r="N946" s="23">
        <v>0</v>
      </c>
      <c r="O946" s="23">
        <v>4</v>
      </c>
      <c r="P946" s="23">
        <v>0</v>
      </c>
      <c r="Q946" s="41">
        <f>(M946+N946*$N$2+(O946*$O$2)+P946*$P$2)</f>
        <v>450.6317138</v>
      </c>
      <c r="R946" s="41">
        <v>452.86799999999999</v>
      </c>
      <c r="T946" s="10">
        <f t="shared" si="108"/>
        <v>-0.49380530309052417</v>
      </c>
      <c r="V946" s="23">
        <v>1.3</v>
      </c>
    </row>
    <row r="947" spans="1:22" s="18" customFormat="1" x14ac:dyDescent="0.25">
      <c r="A947" s="36">
        <v>29</v>
      </c>
      <c r="C947" s="18">
        <v>56</v>
      </c>
      <c r="D947" s="18" t="s">
        <v>1923</v>
      </c>
      <c r="E947" s="18" t="s">
        <v>1924</v>
      </c>
      <c r="F947" s="18">
        <v>4</v>
      </c>
      <c r="G947" s="18">
        <v>3</v>
      </c>
      <c r="H947" s="18" t="s">
        <v>1979</v>
      </c>
      <c r="I947" s="18" t="s">
        <v>1980</v>
      </c>
      <c r="J947" s="36">
        <v>13</v>
      </c>
      <c r="L947" s="36" t="s">
        <v>1703</v>
      </c>
      <c r="M947" s="44">
        <f t="shared" ref="M947" si="110">$Q$794</f>
        <v>446.67456420000002</v>
      </c>
      <c r="N947" s="36">
        <v>6</v>
      </c>
      <c r="O947" s="36">
        <v>6</v>
      </c>
      <c r="P947" s="36">
        <v>4</v>
      </c>
      <c r="Q947" s="44">
        <f>(M947+N947*$N$2+(O947*$O$2)+P947*$P$2)</f>
        <v>467.77305820000004</v>
      </c>
      <c r="R947" s="54">
        <v>467.935</v>
      </c>
      <c r="T947" s="20">
        <f t="shared" si="108"/>
        <v>-3.4607755350628933E-2</v>
      </c>
      <c r="U947" s="36"/>
      <c r="V947" s="36">
        <v>9.2999999999999999E-2</v>
      </c>
    </row>
    <row r="948" spans="1:22" s="3" customFormat="1" x14ac:dyDescent="0.25">
      <c r="A948" s="37">
        <v>29</v>
      </c>
      <c r="C948" s="3">
        <v>57</v>
      </c>
      <c r="D948" s="3" t="s">
        <v>1923</v>
      </c>
      <c r="E948" s="3" t="s">
        <v>1924</v>
      </c>
      <c r="F948" s="3">
        <v>4</v>
      </c>
      <c r="G948" s="3">
        <v>3</v>
      </c>
      <c r="H948" s="3" t="s">
        <v>1981</v>
      </c>
      <c r="I948" s="3" t="s">
        <v>1982</v>
      </c>
      <c r="J948" s="37">
        <v>14</v>
      </c>
      <c r="L948" s="37" t="s">
        <v>1873</v>
      </c>
      <c r="M948" s="37">
        <f t="shared" ref="M948:M971" si="111">$R$893</f>
        <v>483.99599999999998</v>
      </c>
      <c r="N948" s="37">
        <v>0</v>
      </c>
      <c r="O948" s="37">
        <v>2</v>
      </c>
      <c r="P948" s="37">
        <v>0</v>
      </c>
      <c r="Q948" s="45">
        <f>(M948+N948*$N$2+(O948*$O$2)+P948*$P$2)</f>
        <v>485.97457479999997</v>
      </c>
      <c r="R948" s="24">
        <v>484.68599999999998</v>
      </c>
      <c r="T948" s="14">
        <f t="shared" si="108"/>
        <v>0.26585764804429923</v>
      </c>
      <c r="U948" s="37"/>
      <c r="V948" s="37">
        <v>0.2</v>
      </c>
    </row>
    <row r="949" spans="1:22" x14ac:dyDescent="0.25">
      <c r="A949" s="23">
        <v>29</v>
      </c>
      <c r="C949">
        <v>58</v>
      </c>
      <c r="D949" t="s">
        <v>1923</v>
      </c>
      <c r="E949" t="s">
        <v>1924</v>
      </c>
      <c r="F949">
        <v>4</v>
      </c>
      <c r="G949">
        <v>3</v>
      </c>
      <c r="H949" t="s">
        <v>1983</v>
      </c>
      <c r="I949" t="s">
        <v>1984</v>
      </c>
      <c r="J949" s="23">
        <v>14</v>
      </c>
      <c r="L949" s="23" t="s">
        <v>1873</v>
      </c>
      <c r="M949" s="23">
        <f t="shared" si="111"/>
        <v>483.99599999999998</v>
      </c>
      <c r="N949" s="23">
        <v>4</v>
      </c>
      <c r="O949" s="23">
        <v>2</v>
      </c>
      <c r="P949" s="23">
        <v>4</v>
      </c>
      <c r="Q949" s="41">
        <f>(M949+N949*$N$2+(O949*$O$2)+P949*$P$2)</f>
        <v>496.98121559999998</v>
      </c>
      <c r="R949" s="41">
        <v>497.11599999999999</v>
      </c>
      <c r="T949" s="10">
        <f t="shared" si="108"/>
        <v>-2.711326933753911E-2</v>
      </c>
      <c r="V949" s="23">
        <v>3.2</v>
      </c>
    </row>
    <row r="950" spans="1:22" x14ac:dyDescent="0.25">
      <c r="A950" s="23">
        <v>29</v>
      </c>
      <c r="C950">
        <v>59</v>
      </c>
      <c r="D950" t="s">
        <v>1923</v>
      </c>
      <c r="E950" t="s">
        <v>1924</v>
      </c>
      <c r="F950">
        <v>4</v>
      </c>
      <c r="G950">
        <v>3</v>
      </c>
      <c r="H950" t="s">
        <v>1985</v>
      </c>
      <c r="I950" t="s">
        <v>1986</v>
      </c>
      <c r="J950" s="23">
        <v>14</v>
      </c>
      <c r="L950" s="23" t="s">
        <v>1873</v>
      </c>
      <c r="M950" s="23">
        <f t="shared" si="111"/>
        <v>483.99599999999998</v>
      </c>
      <c r="N950" s="23">
        <v>8</v>
      </c>
      <c r="O950" s="23">
        <v>2</v>
      </c>
      <c r="P950" s="23">
        <v>9</v>
      </c>
      <c r="Q950" s="41">
        <f>(M950+N950*$N$2+(O950*$O$2)+P950*$P$2)</f>
        <v>508.66145219999999</v>
      </c>
      <c r="R950" s="41">
        <v>509.87799999999999</v>
      </c>
      <c r="T950" s="10">
        <f t="shared" si="108"/>
        <v>-0.2385958601861623</v>
      </c>
      <c r="V950" s="23">
        <v>81.5</v>
      </c>
    </row>
    <row r="951" spans="1:22" x14ac:dyDescent="0.25">
      <c r="A951" s="23">
        <v>29</v>
      </c>
      <c r="C951">
        <v>60</v>
      </c>
      <c r="D951" t="s">
        <v>1923</v>
      </c>
      <c r="E951" t="s">
        <v>1924</v>
      </c>
      <c r="F951">
        <v>4</v>
      </c>
      <c r="G951">
        <v>3</v>
      </c>
      <c r="H951" t="s">
        <v>1987</v>
      </c>
      <c r="I951" t="s">
        <v>1988</v>
      </c>
      <c r="J951" s="23">
        <v>14</v>
      </c>
      <c r="L951" s="23" t="s">
        <v>1873</v>
      </c>
      <c r="M951" s="23">
        <f t="shared" si="111"/>
        <v>483.99599999999998</v>
      </c>
      <c r="N951" s="38">
        <v>12</v>
      </c>
      <c r="O951" s="23">
        <v>2</v>
      </c>
      <c r="P951" s="38">
        <v>13</v>
      </c>
      <c r="Q951" s="41">
        <f>(M951+N951*$N$2+(O951*$O$2)+P951*$P$2)</f>
        <v>519.668093</v>
      </c>
      <c r="R951" s="24">
        <v>519.93600000000004</v>
      </c>
      <c r="T951" s="10">
        <f t="shared" si="108"/>
        <v>-5.1526918697692888E-2</v>
      </c>
      <c r="V951" s="23">
        <v>1423</v>
      </c>
    </row>
    <row r="952" spans="1:22" x14ac:dyDescent="0.25">
      <c r="A952" s="23">
        <v>29</v>
      </c>
      <c r="C952">
        <v>61</v>
      </c>
      <c r="D952" t="s">
        <v>1923</v>
      </c>
      <c r="E952" t="s">
        <v>1924</v>
      </c>
      <c r="F952">
        <v>4</v>
      </c>
      <c r="G952">
        <v>3</v>
      </c>
      <c r="H952" t="s">
        <v>1989</v>
      </c>
      <c r="I952" t="s">
        <v>1990</v>
      </c>
      <c r="J952" s="23">
        <v>14</v>
      </c>
      <c r="L952" s="23" t="s">
        <v>1873</v>
      </c>
      <c r="M952" s="23">
        <f t="shared" si="111"/>
        <v>483.99599999999998</v>
      </c>
      <c r="N952" s="38">
        <v>16</v>
      </c>
      <c r="O952" s="23">
        <v>2</v>
      </c>
      <c r="P952" s="38">
        <v>17</v>
      </c>
      <c r="Q952" s="41">
        <f>(M952+N952*$N$2+(O952*$O$2)+P952*$P$2)</f>
        <v>530.67473380000001</v>
      </c>
      <c r="R952" s="41">
        <v>531.64599999999996</v>
      </c>
      <c r="T952" s="10">
        <f t="shared" si="108"/>
        <v>-0.18269039925061895</v>
      </c>
      <c r="V952" s="23">
        <v>11900</v>
      </c>
    </row>
    <row r="953" spans="1:22" x14ac:dyDescent="0.25">
      <c r="A953" s="23">
        <v>29</v>
      </c>
      <c r="C953">
        <v>62</v>
      </c>
      <c r="D953" t="s">
        <v>1923</v>
      </c>
      <c r="E953" t="s">
        <v>1924</v>
      </c>
      <c r="F953">
        <v>4</v>
      </c>
      <c r="G953">
        <v>3</v>
      </c>
      <c r="H953" t="s">
        <v>1991</v>
      </c>
      <c r="I953" t="s">
        <v>1992</v>
      </c>
      <c r="J953" s="23">
        <v>14</v>
      </c>
      <c r="L953" s="23" t="s">
        <v>1873</v>
      </c>
      <c r="M953" s="23">
        <f t="shared" si="111"/>
        <v>483.99599999999998</v>
      </c>
      <c r="N953" s="23">
        <v>19</v>
      </c>
      <c r="O953" s="23">
        <v>2</v>
      </c>
      <c r="P953" s="23">
        <v>20</v>
      </c>
      <c r="Q953" s="41">
        <f>(M953+N953*$N$2+(O953*$O$2)+P953*$P$2)</f>
        <v>538.92971439999997</v>
      </c>
      <c r="R953" s="41">
        <v>540.52099999999996</v>
      </c>
      <c r="T953" s="10">
        <f t="shared" si="108"/>
        <v>-0.29439847850499651</v>
      </c>
      <c r="V953" s="23">
        <v>583.20000000000005</v>
      </c>
    </row>
    <row r="954" spans="1:22" s="6" customFormat="1" x14ac:dyDescent="0.25">
      <c r="A954" s="32">
        <v>29</v>
      </c>
      <c r="B954" s="6" t="s">
        <v>19</v>
      </c>
      <c r="C954" s="6">
        <v>63</v>
      </c>
      <c r="D954" s="6" t="s">
        <v>1923</v>
      </c>
      <c r="E954" s="6" t="s">
        <v>1924</v>
      </c>
      <c r="F954" s="6">
        <v>4</v>
      </c>
      <c r="G954" s="6">
        <v>3</v>
      </c>
      <c r="H954" s="6" t="s">
        <v>1993</v>
      </c>
      <c r="I954" s="6" t="s">
        <v>1994</v>
      </c>
      <c r="J954" s="32">
        <v>14</v>
      </c>
      <c r="K954" s="6" t="s">
        <v>19</v>
      </c>
      <c r="L954" s="32" t="s">
        <v>1873</v>
      </c>
      <c r="M954" s="32">
        <f t="shared" si="111"/>
        <v>483.99599999999998</v>
      </c>
      <c r="N954" s="32">
        <v>23</v>
      </c>
      <c r="O954" s="32">
        <v>2</v>
      </c>
      <c r="P954" s="32">
        <v>24</v>
      </c>
      <c r="Q954" s="43">
        <f>(M954+N954*$N$2+(O954*$O$2)+P954*$P$2)</f>
        <v>549.93635520000009</v>
      </c>
      <c r="R954" s="24">
        <v>551.38499999999999</v>
      </c>
      <c r="T954" s="15">
        <f t="shared" si="108"/>
        <v>-0.26272836584236009</v>
      </c>
      <c r="U954" s="32"/>
      <c r="V954" s="32" t="s">
        <v>25</v>
      </c>
    </row>
    <row r="955" spans="1:22" x14ac:dyDescent="0.25">
      <c r="A955" s="23">
        <v>29</v>
      </c>
      <c r="C955">
        <v>64</v>
      </c>
      <c r="D955" t="s">
        <v>1923</v>
      </c>
      <c r="E955" t="s">
        <v>1924</v>
      </c>
      <c r="F955">
        <v>4</v>
      </c>
      <c r="G955">
        <v>3</v>
      </c>
      <c r="H955" t="s">
        <v>1995</v>
      </c>
      <c r="I955" t="s">
        <v>1996</v>
      </c>
      <c r="J955" s="23">
        <v>14</v>
      </c>
      <c r="L955" s="23" t="s">
        <v>1873</v>
      </c>
      <c r="M955" s="23">
        <f t="shared" si="111"/>
        <v>483.99599999999998</v>
      </c>
      <c r="N955" s="38">
        <v>26</v>
      </c>
      <c r="O955" s="23">
        <v>2</v>
      </c>
      <c r="P955" s="38">
        <v>27</v>
      </c>
      <c r="Q955" s="41">
        <f>(M955+N955*$N$2+(O955*$O$2)+P955*$P$2)</f>
        <v>558.19133580000005</v>
      </c>
      <c r="R955" s="41">
        <v>559.30100000000004</v>
      </c>
      <c r="T955" s="10">
        <f t="shared" si="108"/>
        <v>-0.19840196960134118</v>
      </c>
      <c r="V955" s="23">
        <v>45700</v>
      </c>
    </row>
    <row r="956" spans="1:22" x14ac:dyDescent="0.25">
      <c r="A956" s="23">
        <v>29</v>
      </c>
      <c r="B956" t="s">
        <v>19</v>
      </c>
      <c r="C956">
        <v>65</v>
      </c>
      <c r="D956" t="s">
        <v>1923</v>
      </c>
      <c r="E956" t="s">
        <v>1924</v>
      </c>
      <c r="F956">
        <v>4</v>
      </c>
      <c r="G956">
        <v>3</v>
      </c>
      <c r="H956" t="s">
        <v>1997</v>
      </c>
      <c r="I956" t="s">
        <v>1998</v>
      </c>
      <c r="J956" s="23">
        <v>14</v>
      </c>
      <c r="K956" t="s">
        <v>19</v>
      </c>
      <c r="L956" s="23" t="s">
        <v>1873</v>
      </c>
      <c r="M956" s="23">
        <f t="shared" si="111"/>
        <v>483.99599999999998</v>
      </c>
      <c r="N956" s="23">
        <v>30</v>
      </c>
      <c r="O956" s="23">
        <v>2</v>
      </c>
      <c r="P956" s="23">
        <v>30</v>
      </c>
      <c r="Q956" s="41">
        <f>(M956+N956*$N$2+(O956*$O$2)+P956*$P$2)</f>
        <v>568.52438080000002</v>
      </c>
      <c r="R956" s="24">
        <v>569.21100000000001</v>
      </c>
      <c r="T956" s="10">
        <f t="shared" si="108"/>
        <v>-0.12062648121698202</v>
      </c>
      <c r="V956" s="23" t="s">
        <v>25</v>
      </c>
    </row>
    <row r="957" spans="1:22" x14ac:dyDescent="0.25">
      <c r="A957" s="23">
        <v>29</v>
      </c>
      <c r="C957">
        <v>66</v>
      </c>
      <c r="D957" t="s">
        <v>1923</v>
      </c>
      <c r="E957" t="s">
        <v>1924</v>
      </c>
      <c r="F957">
        <v>4</v>
      </c>
      <c r="G957">
        <v>3</v>
      </c>
      <c r="H957" t="s">
        <v>1999</v>
      </c>
      <c r="I957" t="s">
        <v>2000</v>
      </c>
      <c r="J957" s="23">
        <v>14</v>
      </c>
      <c r="L957" s="23" t="s">
        <v>1873</v>
      </c>
      <c r="M957" s="23">
        <f t="shared" si="111"/>
        <v>483.99599999999998</v>
      </c>
      <c r="N957" s="23">
        <v>33</v>
      </c>
      <c r="O957" s="23">
        <v>2</v>
      </c>
      <c r="P957" s="23">
        <v>33</v>
      </c>
      <c r="Q957" s="41">
        <f>(M957+N957*$N$2+(O957*$O$2)+P957*$P$2)</f>
        <v>576.77936139999997</v>
      </c>
      <c r="R957" s="41">
        <v>576.27700000000004</v>
      </c>
      <c r="T957" s="10">
        <f t="shared" si="108"/>
        <v>8.7173598807505248E-2</v>
      </c>
      <c r="V957" s="23">
        <v>307</v>
      </c>
    </row>
    <row r="958" spans="1:22" x14ac:dyDescent="0.25">
      <c r="A958" s="23">
        <v>29</v>
      </c>
      <c r="C958">
        <v>67</v>
      </c>
      <c r="D958" t="s">
        <v>1923</v>
      </c>
      <c r="E958" t="s">
        <v>1924</v>
      </c>
      <c r="F958">
        <v>4</v>
      </c>
      <c r="G958">
        <v>3</v>
      </c>
      <c r="H958" t="s">
        <v>2001</v>
      </c>
      <c r="I958" t="s">
        <v>2002</v>
      </c>
      <c r="J958" s="23">
        <v>14</v>
      </c>
      <c r="L958" s="23" t="s">
        <v>1873</v>
      </c>
      <c r="M958" s="23">
        <f t="shared" si="111"/>
        <v>483.99599999999998</v>
      </c>
      <c r="N958" s="23">
        <v>35</v>
      </c>
      <c r="O958" s="23">
        <v>2</v>
      </c>
      <c r="P958" s="23">
        <v>35</v>
      </c>
      <c r="Q958" s="41">
        <f>(M958+N958*$N$2+(O958*$O$2)+P958*$P$2)</f>
        <v>582.28268180000009</v>
      </c>
      <c r="R958" s="41">
        <v>585.41</v>
      </c>
      <c r="T958" s="10">
        <f t="shared" si="108"/>
        <v>-0.53420990416970615</v>
      </c>
      <c r="V958" s="23">
        <v>221000</v>
      </c>
    </row>
    <row r="959" spans="1:22" x14ac:dyDescent="0.25">
      <c r="A959" s="23">
        <v>29</v>
      </c>
      <c r="C959">
        <v>68</v>
      </c>
      <c r="D959" t="s">
        <v>1923</v>
      </c>
      <c r="E959" t="s">
        <v>1924</v>
      </c>
      <c r="F959">
        <v>4</v>
      </c>
      <c r="G959">
        <v>3</v>
      </c>
      <c r="H959" t="s">
        <v>2003</v>
      </c>
      <c r="I959" t="s">
        <v>2004</v>
      </c>
      <c r="J959" s="23">
        <v>14</v>
      </c>
      <c r="L959" s="23" t="s">
        <v>1873</v>
      </c>
      <c r="M959" s="23">
        <f t="shared" si="111"/>
        <v>483.99599999999998</v>
      </c>
      <c r="N959" s="38">
        <v>38</v>
      </c>
      <c r="O959" s="23">
        <v>2</v>
      </c>
      <c r="P959" s="38">
        <v>38</v>
      </c>
      <c r="Q959" s="41">
        <f>(M959+N959*$N$2+(O959*$O$2)+P959*$P$2)</f>
        <v>590.53766240000004</v>
      </c>
      <c r="R959" s="41">
        <v>591.72900000000004</v>
      </c>
      <c r="T959" s="10">
        <f t="shared" si="108"/>
        <v>-0.20133162309097524</v>
      </c>
      <c r="V959" s="23">
        <v>31.1</v>
      </c>
    </row>
    <row r="960" spans="1:22" x14ac:dyDescent="0.25">
      <c r="A960" s="23">
        <v>29</v>
      </c>
      <c r="C960">
        <v>69</v>
      </c>
      <c r="D960" t="s">
        <v>1923</v>
      </c>
      <c r="E960" t="s">
        <v>1924</v>
      </c>
      <c r="F960">
        <v>4</v>
      </c>
      <c r="G960">
        <v>3</v>
      </c>
      <c r="H960" t="s">
        <v>2005</v>
      </c>
      <c r="I960" t="s">
        <v>2006</v>
      </c>
      <c r="J960" s="23">
        <v>14</v>
      </c>
      <c r="L960" s="23" t="s">
        <v>1873</v>
      </c>
      <c r="M960" s="23">
        <f t="shared" si="111"/>
        <v>483.99599999999998</v>
      </c>
      <c r="N960" s="23">
        <v>41</v>
      </c>
      <c r="O960" s="23">
        <v>2</v>
      </c>
      <c r="P960" s="23">
        <v>41</v>
      </c>
      <c r="Q960" s="41">
        <f>(M960+N960*$N$2+(O960*$O$2)+P960*$P$2)</f>
        <v>598.792643</v>
      </c>
      <c r="R960" s="41">
        <v>599.96900000000005</v>
      </c>
      <c r="T960" s="10">
        <f t="shared" si="108"/>
        <v>-0.19606963026423907</v>
      </c>
      <c r="V960" s="23">
        <v>2.85</v>
      </c>
    </row>
    <row r="961" spans="1:22" x14ac:dyDescent="0.25">
      <c r="A961" s="23">
        <v>29</v>
      </c>
      <c r="C961">
        <v>70</v>
      </c>
      <c r="D961" t="s">
        <v>1923</v>
      </c>
      <c r="E961" t="s">
        <v>1924</v>
      </c>
      <c r="F961">
        <v>4</v>
      </c>
      <c r="G961">
        <v>3</v>
      </c>
      <c r="H961" t="s">
        <v>2007</v>
      </c>
      <c r="I961" t="s">
        <v>2008</v>
      </c>
      <c r="J961" s="23">
        <v>14</v>
      </c>
      <c r="L961" s="23" t="s">
        <v>1873</v>
      </c>
      <c r="M961" s="23">
        <f t="shared" si="111"/>
        <v>483.99599999999998</v>
      </c>
      <c r="N961" s="23">
        <v>43</v>
      </c>
      <c r="O961" s="23">
        <v>2</v>
      </c>
      <c r="P961" s="23">
        <v>44</v>
      </c>
      <c r="Q961" s="41">
        <f>(M961+N961*$N$2+(O961*$O$2)+P961*$P$2)</f>
        <v>604.96955920000005</v>
      </c>
      <c r="R961" s="24">
        <v>605.28099999999995</v>
      </c>
      <c r="T961" s="10">
        <f t="shared" si="108"/>
        <v>-5.1453919749653514E-2</v>
      </c>
      <c r="V961" s="23">
        <v>44.5</v>
      </c>
    </row>
    <row r="962" spans="1:22" x14ac:dyDescent="0.25">
      <c r="A962" s="23">
        <v>29</v>
      </c>
      <c r="C962">
        <v>71</v>
      </c>
      <c r="D962" t="s">
        <v>1923</v>
      </c>
      <c r="E962" t="s">
        <v>1924</v>
      </c>
      <c r="F962">
        <v>4</v>
      </c>
      <c r="G962">
        <v>3</v>
      </c>
      <c r="H962" t="s">
        <v>2009</v>
      </c>
      <c r="I962" t="s">
        <v>2010</v>
      </c>
      <c r="J962" s="23">
        <v>14</v>
      </c>
      <c r="L962" s="23" t="s">
        <v>1873</v>
      </c>
      <c r="M962" s="23">
        <f t="shared" si="111"/>
        <v>483.99599999999998</v>
      </c>
      <c r="N962" s="38">
        <v>45</v>
      </c>
      <c r="O962" s="23">
        <v>2</v>
      </c>
      <c r="P962" s="38">
        <v>46</v>
      </c>
      <c r="Q962" s="41">
        <f>(M962+N962*$N$2+(O962*$O$2)+P962*$P$2)</f>
        <v>610.47287960000006</v>
      </c>
      <c r="R962" s="24">
        <v>613.08699999999999</v>
      </c>
      <c r="T962" s="10">
        <f t="shared" si="108"/>
        <v>-0.42638653241708496</v>
      </c>
      <c r="V962" s="23">
        <v>19.5</v>
      </c>
    </row>
    <row r="963" spans="1:22" x14ac:dyDescent="0.25">
      <c r="A963" s="23">
        <v>29</v>
      </c>
      <c r="C963">
        <v>72</v>
      </c>
      <c r="D963" t="s">
        <v>1923</v>
      </c>
      <c r="E963" t="s">
        <v>1924</v>
      </c>
      <c r="F963">
        <v>4</v>
      </c>
      <c r="G963">
        <v>3</v>
      </c>
      <c r="H963" t="s">
        <v>2011</v>
      </c>
      <c r="I963" t="s">
        <v>2012</v>
      </c>
      <c r="J963" s="23">
        <v>14</v>
      </c>
      <c r="L963" s="23" t="s">
        <v>1873</v>
      </c>
      <c r="M963" s="23">
        <f t="shared" si="111"/>
        <v>483.99599999999998</v>
      </c>
      <c r="N963" s="23">
        <v>48</v>
      </c>
      <c r="O963" s="23">
        <v>2</v>
      </c>
      <c r="P963" s="23">
        <v>48</v>
      </c>
      <c r="Q963" s="41">
        <f>(M963+N963*$N$2+(O963*$O$2)+P963*$P$2)</f>
        <v>618.05426439999997</v>
      </c>
      <c r="R963" s="24">
        <v>618.51</v>
      </c>
      <c r="T963" s="10">
        <f t="shared" si="108"/>
        <v>-7.3682818386125601E-2</v>
      </c>
      <c r="V963" s="23">
        <v>6.6</v>
      </c>
    </row>
    <row r="964" spans="1:22" x14ac:dyDescent="0.25">
      <c r="A964" s="23">
        <v>29</v>
      </c>
      <c r="C964">
        <v>73</v>
      </c>
      <c r="D964" t="s">
        <v>1923</v>
      </c>
      <c r="E964" t="s">
        <v>1924</v>
      </c>
      <c r="F964">
        <v>4</v>
      </c>
      <c r="G964">
        <v>3</v>
      </c>
      <c r="H964" t="s">
        <v>2013</v>
      </c>
      <c r="I964" t="s">
        <v>2014</v>
      </c>
      <c r="J964" s="23">
        <v>14</v>
      </c>
      <c r="L964" s="23" t="s">
        <v>1873</v>
      </c>
      <c r="M964" s="23">
        <f t="shared" si="111"/>
        <v>483.99599999999998</v>
      </c>
      <c r="N964" s="23">
        <v>50</v>
      </c>
      <c r="O964" s="23">
        <v>2</v>
      </c>
      <c r="P964" s="23">
        <v>51</v>
      </c>
      <c r="Q964" s="41">
        <f>(M964+N964*$N$2+(O964*$O$2)+P964*$P$2)</f>
        <v>624.23118060000002</v>
      </c>
      <c r="R964" s="41">
        <v>625.5</v>
      </c>
      <c r="T964" s="10">
        <f t="shared" si="108"/>
        <v>-0.20284882494004541</v>
      </c>
      <c r="V964" s="23">
        <v>4.2</v>
      </c>
    </row>
    <row r="965" spans="1:22" x14ac:dyDescent="0.25">
      <c r="A965" s="23">
        <v>29</v>
      </c>
      <c r="C965">
        <v>74</v>
      </c>
      <c r="D965" t="s">
        <v>1923</v>
      </c>
      <c r="E965" t="s">
        <v>1924</v>
      </c>
      <c r="F965">
        <v>4</v>
      </c>
      <c r="G965">
        <v>3</v>
      </c>
      <c r="H965" t="s">
        <v>2015</v>
      </c>
      <c r="I965" t="s">
        <v>2016</v>
      </c>
      <c r="J965" s="23">
        <v>14</v>
      </c>
      <c r="L965" s="23" t="s">
        <v>1873</v>
      </c>
      <c r="M965" s="23">
        <f t="shared" si="111"/>
        <v>483.99599999999998</v>
      </c>
      <c r="N965" s="23">
        <v>52</v>
      </c>
      <c r="O965" s="23">
        <v>2</v>
      </c>
      <c r="P965" s="23">
        <v>53</v>
      </c>
      <c r="Q965" s="41">
        <f>(M965+N965*$N$2+(O965*$O$2)+P965*$P$2)</f>
        <v>629.73450100000014</v>
      </c>
      <c r="R965" s="41">
        <v>630.59</v>
      </c>
      <c r="T965" s="10">
        <f t="shared" si="108"/>
        <v>-0.13566643936629111</v>
      </c>
      <c r="V965" s="23">
        <v>1.6</v>
      </c>
    </row>
    <row r="966" spans="1:22" x14ac:dyDescent="0.25">
      <c r="A966" s="23">
        <v>29</v>
      </c>
      <c r="C966">
        <v>75</v>
      </c>
      <c r="D966" t="s">
        <v>1923</v>
      </c>
      <c r="E966" t="s">
        <v>1924</v>
      </c>
      <c r="F966">
        <v>4</v>
      </c>
      <c r="G966">
        <v>3</v>
      </c>
      <c r="H966" t="s">
        <v>2017</v>
      </c>
      <c r="I966" t="s">
        <v>2018</v>
      </c>
      <c r="J966" s="23">
        <v>14</v>
      </c>
      <c r="L966" s="23" t="s">
        <v>1873</v>
      </c>
      <c r="M966" s="23">
        <f t="shared" si="111"/>
        <v>483.99599999999998</v>
      </c>
      <c r="N966" s="23">
        <v>54</v>
      </c>
      <c r="O966" s="23">
        <v>2</v>
      </c>
      <c r="P966" s="23">
        <v>55</v>
      </c>
      <c r="Q966" s="41">
        <f>(M966+N966*$N$2+(O966*$O$2)+P966*$P$2)</f>
        <v>635.23782140000003</v>
      </c>
      <c r="R966" s="24">
        <v>637.13</v>
      </c>
      <c r="T966" s="10">
        <f t="shared" si="108"/>
        <v>-0.2969846970006067</v>
      </c>
      <c r="V966" s="23">
        <v>1.2</v>
      </c>
    </row>
    <row r="967" spans="1:22" x14ac:dyDescent="0.25">
      <c r="A967" s="23">
        <v>29</v>
      </c>
      <c r="C967">
        <v>76</v>
      </c>
      <c r="D967" t="s">
        <v>1923</v>
      </c>
      <c r="E967" t="s">
        <v>1924</v>
      </c>
      <c r="F967">
        <v>4</v>
      </c>
      <c r="G967">
        <v>3</v>
      </c>
      <c r="H967" t="s">
        <v>2019</v>
      </c>
      <c r="I967" t="s">
        <v>2020</v>
      </c>
      <c r="J967" s="23">
        <v>14</v>
      </c>
      <c r="L967" s="23" t="s">
        <v>1873</v>
      </c>
      <c r="M967" s="23">
        <f t="shared" si="111"/>
        <v>483.99599999999998</v>
      </c>
      <c r="N967" s="23">
        <v>56</v>
      </c>
      <c r="O967" s="23">
        <v>2</v>
      </c>
      <c r="P967" s="23">
        <v>57</v>
      </c>
      <c r="Q967" s="41">
        <f>(M967+N967*$N$2+(O967*$O$2)+P967*$P$2)</f>
        <v>640.74114180000004</v>
      </c>
      <c r="R967" s="41">
        <v>641.71</v>
      </c>
      <c r="T967" s="10">
        <f t="shared" si="108"/>
        <v>-0.15098069221299334</v>
      </c>
      <c r="V967" s="23">
        <v>0.64</v>
      </c>
    </row>
    <row r="968" spans="1:22" x14ac:dyDescent="0.25">
      <c r="A968" s="23">
        <v>29</v>
      </c>
      <c r="C968">
        <v>77</v>
      </c>
      <c r="D968" t="s">
        <v>1923</v>
      </c>
      <c r="E968" t="s">
        <v>1924</v>
      </c>
      <c r="F968">
        <v>4</v>
      </c>
      <c r="G968">
        <v>3</v>
      </c>
      <c r="H968" t="s">
        <v>2021</v>
      </c>
      <c r="I968" t="s">
        <v>2022</v>
      </c>
      <c r="J968" s="23">
        <v>14</v>
      </c>
      <c r="L968" s="23" t="s">
        <v>1873</v>
      </c>
      <c r="M968" s="23">
        <f t="shared" si="111"/>
        <v>483.99599999999998</v>
      </c>
      <c r="N968" s="23">
        <v>58</v>
      </c>
      <c r="O968" s="23">
        <v>2</v>
      </c>
      <c r="P968" s="23">
        <v>59</v>
      </c>
      <c r="Q968" s="41">
        <f>(M968+N968*$N$2+(O968*$O$2)+P968*$P$2)</f>
        <v>646.24446220000004</v>
      </c>
      <c r="R968" s="41">
        <v>647.66</v>
      </c>
      <c r="T968" s="10">
        <f t="shared" si="108"/>
        <v>-0.21856186888180906</v>
      </c>
      <c r="V968" s="23">
        <v>0.47</v>
      </c>
    </row>
    <row r="969" spans="1:22" x14ac:dyDescent="0.25">
      <c r="A969" s="23">
        <v>29</v>
      </c>
      <c r="C969">
        <v>78</v>
      </c>
      <c r="D969" t="s">
        <v>1923</v>
      </c>
      <c r="E969" t="s">
        <v>1924</v>
      </c>
      <c r="F969">
        <v>4</v>
      </c>
      <c r="G969">
        <v>3</v>
      </c>
      <c r="H969" t="s">
        <v>2023</v>
      </c>
      <c r="I969" t="s">
        <v>2024</v>
      </c>
      <c r="J969" s="23">
        <v>14</v>
      </c>
      <c r="L969" s="23" t="s">
        <v>1873</v>
      </c>
      <c r="M969" s="23">
        <f t="shared" si="111"/>
        <v>483.99599999999998</v>
      </c>
      <c r="N969" s="23">
        <v>60</v>
      </c>
      <c r="O969" s="23">
        <v>2</v>
      </c>
      <c r="P969" s="23">
        <v>60</v>
      </c>
      <c r="Q969" s="41">
        <f>(M969+N969*$N$2+(O969*$O$2)+P969*$P$2)</f>
        <v>651.07418680000001</v>
      </c>
      <c r="R969" s="24">
        <v>651.37</v>
      </c>
      <c r="T969" s="10">
        <f t="shared" si="108"/>
        <v>-4.5414004329336288E-2</v>
      </c>
      <c r="V969" s="23">
        <v>0.3</v>
      </c>
    </row>
    <row r="970" spans="1:22" x14ac:dyDescent="0.25">
      <c r="A970" s="23">
        <v>29</v>
      </c>
      <c r="C970">
        <v>79</v>
      </c>
      <c r="D970" t="s">
        <v>1923</v>
      </c>
      <c r="E970" t="s">
        <v>1924</v>
      </c>
      <c r="F970">
        <v>4</v>
      </c>
      <c r="G970">
        <v>3</v>
      </c>
      <c r="H970" t="s">
        <v>2025</v>
      </c>
      <c r="I970" t="s">
        <v>2026</v>
      </c>
      <c r="J970" s="23">
        <v>14</v>
      </c>
      <c r="L970" s="23" t="s">
        <v>1873</v>
      </c>
      <c r="M970" s="23">
        <f t="shared" si="111"/>
        <v>483.99599999999998</v>
      </c>
      <c r="N970" s="23">
        <v>62</v>
      </c>
      <c r="O970" s="23">
        <v>2</v>
      </c>
      <c r="P970" s="23">
        <v>62</v>
      </c>
      <c r="Q970" s="41">
        <f>(M970+N970*$N$2+(O970*$O$2)+P970*$P$2)</f>
        <v>656.57750720000001</v>
      </c>
      <c r="R970" s="24">
        <v>656.60299999999995</v>
      </c>
      <c r="T970" s="10">
        <f t="shared" si="108"/>
        <v>-3.8825287121652119E-3</v>
      </c>
      <c r="V970" s="23">
        <v>0.19</v>
      </c>
    </row>
    <row r="971" spans="1:22" x14ac:dyDescent="0.25">
      <c r="A971" s="23">
        <v>29</v>
      </c>
      <c r="C971">
        <v>80</v>
      </c>
      <c r="D971" t="s">
        <v>1923</v>
      </c>
      <c r="E971" t="s">
        <v>1924</v>
      </c>
      <c r="F971">
        <v>4</v>
      </c>
      <c r="G971">
        <v>3</v>
      </c>
      <c r="H971" t="s">
        <v>2027</v>
      </c>
      <c r="I971" t="s">
        <v>2028</v>
      </c>
      <c r="J971" s="23">
        <v>14</v>
      </c>
      <c r="L971" s="23" t="s">
        <v>1873</v>
      </c>
      <c r="M971" s="23">
        <f t="shared" si="111"/>
        <v>483.99599999999998</v>
      </c>
      <c r="N971" s="23">
        <v>62</v>
      </c>
      <c r="O971" s="23">
        <v>2</v>
      </c>
      <c r="P971" s="23">
        <v>63</v>
      </c>
      <c r="Q971" s="41">
        <f>(M971+N971*$N$2+(O971*$O$2)+P971*$P$2)</f>
        <v>657.25110300000006</v>
      </c>
      <c r="R971" s="24">
        <v>658.51700000000005</v>
      </c>
      <c r="T971" s="10">
        <f t="shared" si="108"/>
        <v>-0.19223452090075052</v>
      </c>
      <c r="V971" s="23">
        <v>0.11</v>
      </c>
    </row>
    <row r="972" spans="1:22" x14ac:dyDescent="0.25">
      <c r="A972" s="23">
        <v>29</v>
      </c>
      <c r="C972">
        <v>81</v>
      </c>
      <c r="D972" t="s">
        <v>1923</v>
      </c>
      <c r="E972" t="s">
        <v>1924</v>
      </c>
      <c r="F972">
        <v>4</v>
      </c>
      <c r="G972">
        <v>3</v>
      </c>
      <c r="H972" t="s">
        <v>2029</v>
      </c>
      <c r="I972" t="s">
        <v>2030</v>
      </c>
      <c r="J972" s="23">
        <v>14</v>
      </c>
      <c r="Q972" s="41"/>
      <c r="R972" s="41"/>
      <c r="T972" s="10"/>
    </row>
    <row r="973" spans="1:22" x14ac:dyDescent="0.25">
      <c r="A973" s="23">
        <v>30</v>
      </c>
      <c r="C973">
        <v>30</v>
      </c>
      <c r="D973" t="s">
        <v>2031</v>
      </c>
      <c r="E973" t="s">
        <v>2032</v>
      </c>
      <c r="F973">
        <v>4</v>
      </c>
      <c r="G973">
        <v>3</v>
      </c>
      <c r="H973" t="s">
        <v>2033</v>
      </c>
      <c r="I973" t="s">
        <v>2034</v>
      </c>
      <c r="J973" s="23">
        <v>0</v>
      </c>
      <c r="K973" t="s">
        <v>58</v>
      </c>
      <c r="L973" s="23" t="s">
        <v>21</v>
      </c>
    </row>
    <row r="974" spans="1:22" x14ac:dyDescent="0.25">
      <c r="A974" s="23">
        <v>30</v>
      </c>
      <c r="C974">
        <v>31</v>
      </c>
      <c r="D974" t="s">
        <v>2031</v>
      </c>
      <c r="E974" t="s">
        <v>2032</v>
      </c>
      <c r="F974">
        <v>4</v>
      </c>
      <c r="G974">
        <v>3</v>
      </c>
      <c r="H974" t="s">
        <v>2035</v>
      </c>
      <c r="I974" t="s">
        <v>2036</v>
      </c>
      <c r="J974" s="23">
        <v>0</v>
      </c>
      <c r="K974" t="s">
        <v>58</v>
      </c>
      <c r="L974" s="23" t="s">
        <v>34</v>
      </c>
    </row>
    <row r="975" spans="1:22" x14ac:dyDescent="0.25">
      <c r="A975" s="23">
        <v>30</v>
      </c>
      <c r="C975">
        <v>32</v>
      </c>
      <c r="D975" t="s">
        <v>2031</v>
      </c>
      <c r="E975" t="s">
        <v>2032</v>
      </c>
      <c r="F975">
        <v>4</v>
      </c>
      <c r="G975">
        <v>3</v>
      </c>
      <c r="H975" t="s">
        <v>2037</v>
      </c>
      <c r="I975" t="s">
        <v>2038</v>
      </c>
      <c r="J975" s="23">
        <v>1</v>
      </c>
      <c r="K975" t="s">
        <v>58</v>
      </c>
      <c r="L975" s="23" t="s">
        <v>65</v>
      </c>
    </row>
    <row r="976" spans="1:22" x14ac:dyDescent="0.25">
      <c r="A976" s="23">
        <v>30</v>
      </c>
      <c r="C976">
        <v>33</v>
      </c>
      <c r="D976" t="s">
        <v>2031</v>
      </c>
      <c r="E976" t="s">
        <v>2032</v>
      </c>
      <c r="F976">
        <v>4</v>
      </c>
      <c r="G976">
        <v>3</v>
      </c>
      <c r="H976" t="s">
        <v>2039</v>
      </c>
      <c r="I976" t="s">
        <v>2040</v>
      </c>
      <c r="J976" s="23">
        <v>1</v>
      </c>
      <c r="K976" t="s">
        <v>58</v>
      </c>
    </row>
    <row r="977" spans="1:11" x14ac:dyDescent="0.25">
      <c r="A977" s="23">
        <v>30</v>
      </c>
      <c r="C977">
        <v>34</v>
      </c>
      <c r="D977" t="s">
        <v>2031</v>
      </c>
      <c r="E977" t="s">
        <v>2032</v>
      </c>
      <c r="F977">
        <v>4</v>
      </c>
      <c r="G977">
        <v>3</v>
      </c>
      <c r="H977" t="s">
        <v>2041</v>
      </c>
      <c r="I977" t="s">
        <v>2042</v>
      </c>
      <c r="J977" s="23">
        <v>2</v>
      </c>
      <c r="K977" t="s">
        <v>58</v>
      </c>
    </row>
    <row r="978" spans="1:11" x14ac:dyDescent="0.25">
      <c r="A978" s="23">
        <v>30</v>
      </c>
      <c r="C978">
        <v>35</v>
      </c>
      <c r="D978" t="s">
        <v>2031</v>
      </c>
      <c r="E978" t="s">
        <v>2032</v>
      </c>
      <c r="F978">
        <v>4</v>
      </c>
      <c r="G978">
        <v>3</v>
      </c>
      <c r="H978" t="s">
        <v>2043</v>
      </c>
      <c r="I978" t="s">
        <v>2044</v>
      </c>
      <c r="J978" s="23">
        <v>2</v>
      </c>
      <c r="K978" t="s">
        <v>58</v>
      </c>
    </row>
    <row r="979" spans="1:11" x14ac:dyDescent="0.25">
      <c r="A979" s="23">
        <v>30</v>
      </c>
      <c r="C979">
        <v>36</v>
      </c>
      <c r="D979" t="s">
        <v>2031</v>
      </c>
      <c r="E979" t="s">
        <v>2032</v>
      </c>
      <c r="F979">
        <v>4</v>
      </c>
      <c r="G979">
        <v>3</v>
      </c>
      <c r="H979" t="s">
        <v>2045</v>
      </c>
      <c r="I979" t="s">
        <v>2046</v>
      </c>
      <c r="J979" s="23">
        <v>3</v>
      </c>
      <c r="K979" t="s">
        <v>58</v>
      </c>
    </row>
    <row r="980" spans="1:11" x14ac:dyDescent="0.25">
      <c r="A980" s="23">
        <v>30</v>
      </c>
      <c r="C980">
        <v>37</v>
      </c>
      <c r="D980" t="s">
        <v>2031</v>
      </c>
      <c r="E980" t="s">
        <v>2032</v>
      </c>
      <c r="F980">
        <v>4</v>
      </c>
      <c r="G980">
        <v>3</v>
      </c>
      <c r="H980" t="s">
        <v>2047</v>
      </c>
      <c r="I980" t="s">
        <v>2048</v>
      </c>
      <c r="J980" s="23">
        <v>3</v>
      </c>
      <c r="K980" t="s">
        <v>58</v>
      </c>
    </row>
    <row r="981" spans="1:11" x14ac:dyDescent="0.25">
      <c r="A981" s="23">
        <v>30</v>
      </c>
      <c r="C981">
        <v>38</v>
      </c>
      <c r="D981" t="s">
        <v>2031</v>
      </c>
      <c r="E981" t="s">
        <v>2032</v>
      </c>
      <c r="F981">
        <v>4</v>
      </c>
      <c r="G981">
        <v>3</v>
      </c>
      <c r="H981" t="s">
        <v>2049</v>
      </c>
      <c r="I981" t="s">
        <v>2050</v>
      </c>
      <c r="J981" s="23">
        <v>4</v>
      </c>
      <c r="K981" t="s">
        <v>58</v>
      </c>
    </row>
    <row r="982" spans="1:11" x14ac:dyDescent="0.25">
      <c r="A982" s="23">
        <v>30</v>
      </c>
      <c r="C982">
        <v>39</v>
      </c>
      <c r="D982" t="s">
        <v>2031</v>
      </c>
      <c r="E982" t="s">
        <v>2032</v>
      </c>
      <c r="F982">
        <v>4</v>
      </c>
      <c r="G982">
        <v>3</v>
      </c>
      <c r="H982" t="s">
        <v>2051</v>
      </c>
      <c r="I982" t="s">
        <v>2052</v>
      </c>
      <c r="J982" s="23">
        <v>4</v>
      </c>
      <c r="K982" t="s">
        <v>58</v>
      </c>
    </row>
    <row r="983" spans="1:11" x14ac:dyDescent="0.25">
      <c r="A983" s="23">
        <v>30</v>
      </c>
      <c r="C983">
        <v>40</v>
      </c>
      <c r="D983" t="s">
        <v>2031</v>
      </c>
      <c r="E983" t="s">
        <v>2032</v>
      </c>
      <c r="F983">
        <v>4</v>
      </c>
      <c r="G983">
        <v>3</v>
      </c>
      <c r="H983" t="s">
        <v>2053</v>
      </c>
      <c r="I983" t="s">
        <v>2054</v>
      </c>
      <c r="J983" s="23">
        <v>5</v>
      </c>
      <c r="K983" t="s">
        <v>58</v>
      </c>
    </row>
    <row r="984" spans="1:11" x14ac:dyDescent="0.25">
      <c r="A984" s="23">
        <v>30</v>
      </c>
      <c r="C984">
        <v>41</v>
      </c>
      <c r="D984" t="s">
        <v>2031</v>
      </c>
      <c r="E984" t="s">
        <v>2032</v>
      </c>
      <c r="F984">
        <v>4</v>
      </c>
      <c r="G984">
        <v>3</v>
      </c>
      <c r="H984" t="s">
        <v>2055</v>
      </c>
      <c r="I984" t="s">
        <v>2056</v>
      </c>
      <c r="J984" s="23">
        <v>5</v>
      </c>
      <c r="K984" t="s">
        <v>58</v>
      </c>
    </row>
    <row r="985" spans="1:11" x14ac:dyDescent="0.25">
      <c r="A985" s="23">
        <v>30</v>
      </c>
      <c r="C985">
        <v>42</v>
      </c>
      <c r="D985" t="s">
        <v>2031</v>
      </c>
      <c r="E985" t="s">
        <v>2032</v>
      </c>
      <c r="F985">
        <v>4</v>
      </c>
      <c r="G985">
        <v>3</v>
      </c>
      <c r="H985" t="s">
        <v>2057</v>
      </c>
      <c r="I985" t="s">
        <v>2058</v>
      </c>
      <c r="J985" s="23">
        <v>6</v>
      </c>
      <c r="K985" t="s">
        <v>58</v>
      </c>
    </row>
    <row r="986" spans="1:11" x14ac:dyDescent="0.25">
      <c r="A986" s="23">
        <v>30</v>
      </c>
      <c r="C986">
        <v>43</v>
      </c>
      <c r="D986" t="s">
        <v>2031</v>
      </c>
      <c r="E986" t="s">
        <v>2032</v>
      </c>
      <c r="F986">
        <v>4</v>
      </c>
      <c r="G986">
        <v>3</v>
      </c>
      <c r="H986" t="s">
        <v>2059</v>
      </c>
      <c r="I986" t="s">
        <v>2060</v>
      </c>
      <c r="J986" s="23">
        <v>6</v>
      </c>
      <c r="K986" t="s">
        <v>58</v>
      </c>
    </row>
    <row r="987" spans="1:11" x14ac:dyDescent="0.25">
      <c r="A987" s="23">
        <v>30</v>
      </c>
      <c r="C987">
        <v>44</v>
      </c>
      <c r="D987" t="s">
        <v>2031</v>
      </c>
      <c r="E987" t="s">
        <v>2032</v>
      </c>
      <c r="F987">
        <v>4</v>
      </c>
      <c r="G987">
        <v>3</v>
      </c>
      <c r="H987" t="s">
        <v>2061</v>
      </c>
      <c r="I987" t="s">
        <v>2062</v>
      </c>
      <c r="J987" s="23">
        <v>7</v>
      </c>
      <c r="K987" t="s">
        <v>58</v>
      </c>
    </row>
    <row r="988" spans="1:11" x14ac:dyDescent="0.25">
      <c r="A988" s="23">
        <v>30</v>
      </c>
      <c r="C988">
        <v>45</v>
      </c>
      <c r="D988" t="s">
        <v>2031</v>
      </c>
      <c r="E988" t="s">
        <v>2032</v>
      </c>
      <c r="F988">
        <v>4</v>
      </c>
      <c r="G988">
        <v>3</v>
      </c>
      <c r="H988" t="s">
        <v>2063</v>
      </c>
      <c r="I988" t="s">
        <v>2064</v>
      </c>
      <c r="J988" s="23">
        <v>7</v>
      </c>
      <c r="K988" t="s">
        <v>58</v>
      </c>
    </row>
    <row r="989" spans="1:11" x14ac:dyDescent="0.25">
      <c r="A989" s="23">
        <v>30</v>
      </c>
      <c r="C989">
        <v>46</v>
      </c>
      <c r="D989" t="s">
        <v>2031</v>
      </c>
      <c r="E989" t="s">
        <v>2032</v>
      </c>
      <c r="F989">
        <v>4</v>
      </c>
      <c r="G989">
        <v>3</v>
      </c>
      <c r="H989" t="s">
        <v>2065</v>
      </c>
      <c r="I989" t="s">
        <v>2066</v>
      </c>
      <c r="J989" s="23">
        <v>8</v>
      </c>
      <c r="K989" t="s">
        <v>58</v>
      </c>
    </row>
    <row r="990" spans="1:11" x14ac:dyDescent="0.25">
      <c r="A990" s="23">
        <v>30</v>
      </c>
      <c r="C990">
        <v>47</v>
      </c>
      <c r="D990" t="s">
        <v>2031</v>
      </c>
      <c r="E990" t="s">
        <v>2032</v>
      </c>
      <c r="F990">
        <v>4</v>
      </c>
      <c r="G990">
        <v>3</v>
      </c>
      <c r="H990" t="s">
        <v>2067</v>
      </c>
      <c r="I990" t="s">
        <v>2068</v>
      </c>
      <c r="J990" s="23">
        <v>8</v>
      </c>
      <c r="K990" t="s">
        <v>58</v>
      </c>
    </row>
    <row r="991" spans="1:11" x14ac:dyDescent="0.25">
      <c r="A991" s="23">
        <v>30</v>
      </c>
      <c r="C991">
        <v>48</v>
      </c>
      <c r="D991" t="s">
        <v>2031</v>
      </c>
      <c r="E991" t="s">
        <v>2032</v>
      </c>
      <c r="F991">
        <v>4</v>
      </c>
      <c r="G991">
        <v>3</v>
      </c>
      <c r="H991" t="s">
        <v>2069</v>
      </c>
      <c r="I991" t="s">
        <v>2070</v>
      </c>
      <c r="J991" s="23">
        <v>9</v>
      </c>
      <c r="K991" t="s">
        <v>58</v>
      </c>
    </row>
    <row r="992" spans="1:11" x14ac:dyDescent="0.25">
      <c r="A992" s="23">
        <v>30</v>
      </c>
      <c r="C992">
        <v>49</v>
      </c>
      <c r="D992" t="s">
        <v>2031</v>
      </c>
      <c r="E992" t="s">
        <v>2032</v>
      </c>
      <c r="F992">
        <v>4</v>
      </c>
      <c r="G992">
        <v>3</v>
      </c>
      <c r="H992" t="s">
        <v>2071</v>
      </c>
      <c r="I992" t="s">
        <v>2072</v>
      </c>
      <c r="J992" s="23">
        <v>9</v>
      </c>
      <c r="K992" t="s">
        <v>58</v>
      </c>
    </row>
    <row r="993" spans="1:22" x14ac:dyDescent="0.25">
      <c r="A993" s="23">
        <v>30</v>
      </c>
      <c r="C993">
        <v>50</v>
      </c>
      <c r="D993" t="s">
        <v>2031</v>
      </c>
      <c r="E993" t="s">
        <v>2032</v>
      </c>
      <c r="F993">
        <v>4</v>
      </c>
      <c r="G993">
        <v>3</v>
      </c>
      <c r="H993" t="s">
        <v>2073</v>
      </c>
      <c r="I993" t="s">
        <v>2074</v>
      </c>
      <c r="J993" s="23">
        <v>10</v>
      </c>
      <c r="K993" t="s">
        <v>58</v>
      </c>
    </row>
    <row r="994" spans="1:22" x14ac:dyDescent="0.25">
      <c r="A994" s="23">
        <v>30</v>
      </c>
      <c r="C994">
        <v>51</v>
      </c>
      <c r="D994" t="s">
        <v>2031</v>
      </c>
      <c r="E994" t="s">
        <v>2032</v>
      </c>
      <c r="F994">
        <v>4</v>
      </c>
      <c r="G994">
        <v>3</v>
      </c>
      <c r="H994" t="s">
        <v>2075</v>
      </c>
      <c r="I994" t="s">
        <v>2076</v>
      </c>
      <c r="J994" s="23">
        <v>10</v>
      </c>
      <c r="K994" t="s">
        <v>58</v>
      </c>
    </row>
    <row r="995" spans="1:22" x14ac:dyDescent="0.25">
      <c r="A995" s="23">
        <v>30</v>
      </c>
      <c r="C995">
        <v>52</v>
      </c>
      <c r="D995" t="s">
        <v>2031</v>
      </c>
      <c r="E995" t="s">
        <v>2032</v>
      </c>
      <c r="F995">
        <v>4</v>
      </c>
      <c r="G995">
        <v>3</v>
      </c>
      <c r="H995" t="s">
        <v>2077</v>
      </c>
      <c r="I995" t="s">
        <v>2078</v>
      </c>
      <c r="J995" s="23">
        <v>11</v>
      </c>
      <c r="K995" t="s">
        <v>58</v>
      </c>
    </row>
    <row r="996" spans="1:22" x14ac:dyDescent="0.25">
      <c r="A996" s="23">
        <v>30</v>
      </c>
      <c r="C996">
        <v>53</v>
      </c>
      <c r="D996" t="s">
        <v>2031</v>
      </c>
      <c r="E996" t="s">
        <v>2032</v>
      </c>
      <c r="F996">
        <v>4</v>
      </c>
      <c r="G996">
        <v>3</v>
      </c>
      <c r="H996" t="s">
        <v>2079</v>
      </c>
      <c r="I996" t="s">
        <v>2080</v>
      </c>
      <c r="J996" s="23">
        <v>11</v>
      </c>
      <c r="K996" t="s">
        <v>58</v>
      </c>
      <c r="S996" s="26"/>
    </row>
    <row r="997" spans="1:22" x14ac:dyDescent="0.25">
      <c r="A997" s="23">
        <v>30</v>
      </c>
      <c r="C997">
        <v>54</v>
      </c>
      <c r="D997" t="s">
        <v>2031</v>
      </c>
      <c r="E997" t="s">
        <v>2032</v>
      </c>
      <c r="F997">
        <v>4</v>
      </c>
      <c r="G997">
        <v>3</v>
      </c>
      <c r="H997" t="s">
        <v>2081</v>
      </c>
      <c r="I997" t="s">
        <v>2082</v>
      </c>
      <c r="J997" s="23">
        <v>12</v>
      </c>
      <c r="K997" s="1" t="s">
        <v>2842</v>
      </c>
      <c r="L997" s="23" t="s">
        <v>1498</v>
      </c>
      <c r="M997" s="41">
        <f>$Q$694</f>
        <v>410.92797140000005</v>
      </c>
      <c r="N997" s="23">
        <v>2</v>
      </c>
      <c r="O997" s="23">
        <v>2</v>
      </c>
      <c r="P997" s="23">
        <v>2</v>
      </c>
      <c r="Q997" s="41">
        <f>(M997+N997*$N$2+(O997*$O$2)+P997*$P$2)</f>
        <v>418.40986659999999</v>
      </c>
      <c r="R997" s="41">
        <v>418.08199999999999</v>
      </c>
      <c r="T997" s="10">
        <f t="shared" ref="T997:T1026" si="112">(Q997-R997)/R997*100</f>
        <v>7.8421601504009508E-2</v>
      </c>
      <c r="V997" s="23">
        <v>1.8E-3</v>
      </c>
    </row>
    <row r="998" spans="1:22" x14ac:dyDescent="0.25">
      <c r="A998" s="23">
        <v>30</v>
      </c>
      <c r="C998">
        <v>55</v>
      </c>
      <c r="D998" t="s">
        <v>2031</v>
      </c>
      <c r="E998" t="s">
        <v>2032</v>
      </c>
      <c r="F998">
        <v>4</v>
      </c>
      <c r="G998">
        <v>3</v>
      </c>
      <c r="H998" t="s">
        <v>2083</v>
      </c>
      <c r="I998" t="s">
        <v>2084</v>
      </c>
      <c r="J998" s="23">
        <v>12</v>
      </c>
      <c r="K998" s="1" t="s">
        <v>2842</v>
      </c>
      <c r="L998" s="23" t="s">
        <v>1498</v>
      </c>
      <c r="M998" s="41">
        <f t="shared" ref="M998" si="113">$Q$694</f>
        <v>410.92797140000005</v>
      </c>
      <c r="N998" s="23">
        <v>6</v>
      </c>
      <c r="O998" s="23">
        <v>6</v>
      </c>
      <c r="P998" s="23">
        <v>6</v>
      </c>
      <c r="Q998" s="41">
        <f>(M998+N998*$N$2+(O998*$O$2)+P998*$P$2)</f>
        <v>433.37365700000004</v>
      </c>
      <c r="R998" s="41">
        <v>435.02</v>
      </c>
      <c r="T998" s="10">
        <f t="shared" si="112"/>
        <v>-0.37845225506871977</v>
      </c>
      <c r="V998" s="23">
        <v>1.9800000000000002E-2</v>
      </c>
    </row>
    <row r="999" spans="1:22" s="18" customFormat="1" x14ac:dyDescent="0.25">
      <c r="A999" s="36">
        <v>30</v>
      </c>
      <c r="C999" s="18">
        <v>56</v>
      </c>
      <c r="D999" s="18" t="s">
        <v>2031</v>
      </c>
      <c r="E999" s="18" t="s">
        <v>2032</v>
      </c>
      <c r="F999" s="18">
        <v>4</v>
      </c>
      <c r="G999" s="18">
        <v>3</v>
      </c>
      <c r="H999" s="18" t="s">
        <v>2085</v>
      </c>
      <c r="I999" s="18" t="s">
        <v>2086</v>
      </c>
      <c r="J999" s="36">
        <v>13</v>
      </c>
      <c r="K999" s="1" t="s">
        <v>2842</v>
      </c>
      <c r="L999" s="36" t="s">
        <v>1703</v>
      </c>
      <c r="M999" s="44">
        <f>$Q$794</f>
        <v>446.67456420000002</v>
      </c>
      <c r="N999" s="36">
        <v>0</v>
      </c>
      <c r="O999" s="36">
        <v>6</v>
      </c>
      <c r="P999" s="36">
        <v>0</v>
      </c>
      <c r="Q999" s="44">
        <f>(M999+N999*$N$2+(O999*$O$2)+P999*$P$2)</f>
        <v>452.61028860000005</v>
      </c>
      <c r="R999" s="44">
        <v>453.916</v>
      </c>
      <c r="T999" s="20">
        <f t="shared" si="112"/>
        <v>-0.28765485243964745</v>
      </c>
      <c r="U999" s="36"/>
      <c r="V999" s="36">
        <v>3.2399999999999998E-2</v>
      </c>
    </row>
    <row r="1000" spans="1:22" x14ac:dyDescent="0.25">
      <c r="A1000" s="23">
        <v>30</v>
      </c>
      <c r="C1000">
        <v>57</v>
      </c>
      <c r="D1000" t="s">
        <v>2031</v>
      </c>
      <c r="E1000" t="s">
        <v>2032</v>
      </c>
      <c r="F1000">
        <v>4</v>
      </c>
      <c r="G1000">
        <v>3</v>
      </c>
      <c r="H1000" t="s">
        <v>2087</v>
      </c>
      <c r="I1000" t="s">
        <v>2088</v>
      </c>
      <c r="J1000" s="23">
        <v>13</v>
      </c>
      <c r="K1000" s="1" t="s">
        <v>2842</v>
      </c>
      <c r="L1000" s="38" t="s">
        <v>1703</v>
      </c>
      <c r="M1000" s="55">
        <f t="shared" ref="M1000" si="114">$Q$794</f>
        <v>446.67456420000002</v>
      </c>
      <c r="N1000" s="38">
        <v>6</v>
      </c>
      <c r="O1000" s="38">
        <v>6</v>
      </c>
      <c r="P1000" s="38">
        <v>6</v>
      </c>
      <c r="Q1000" s="41">
        <f>(M1000+N1000*$N$2+(O1000*$O$2)+P1000*$P$2)</f>
        <v>469.12024980000001</v>
      </c>
      <c r="R1000" s="41">
        <v>469.14100000000002</v>
      </c>
      <c r="T1000" s="10">
        <f t="shared" si="112"/>
        <v>-4.4230199449651689E-3</v>
      </c>
      <c r="V1000" s="23">
        <v>4.5699999999999998E-2</v>
      </c>
    </row>
    <row r="1001" spans="1:22" x14ac:dyDescent="0.25">
      <c r="A1001" s="23">
        <v>30</v>
      </c>
      <c r="C1001">
        <v>58</v>
      </c>
      <c r="D1001" t="s">
        <v>2031</v>
      </c>
      <c r="E1001" t="s">
        <v>2032</v>
      </c>
      <c r="F1001">
        <v>4</v>
      </c>
      <c r="G1001">
        <v>3</v>
      </c>
      <c r="H1001" t="s">
        <v>2089</v>
      </c>
      <c r="I1001" t="s">
        <v>2090</v>
      </c>
      <c r="J1001" s="23">
        <v>14</v>
      </c>
      <c r="K1001" s="1" t="s">
        <v>2842</v>
      </c>
      <c r="L1001" s="23" t="s">
        <v>1873</v>
      </c>
      <c r="M1001" s="23">
        <f>$R$893</f>
        <v>483.99599999999998</v>
      </c>
      <c r="N1001" s="23">
        <v>0</v>
      </c>
      <c r="O1001" s="23">
        <v>3</v>
      </c>
      <c r="P1001" s="23">
        <v>0</v>
      </c>
      <c r="Q1001" s="41">
        <f>(M1001+N1001*$N$2+(O1001*$O$2)+P1001*$P$2)</f>
        <v>486.96386219999999</v>
      </c>
      <c r="R1001" s="41">
        <v>486.96499999999997</v>
      </c>
      <c r="T1001" s="10">
        <f t="shared" si="112"/>
        <v>-2.3365128910309178E-4</v>
      </c>
      <c r="V1001" s="23">
        <v>8.5999999999999993E-2</v>
      </c>
    </row>
    <row r="1002" spans="1:22" x14ac:dyDescent="0.25">
      <c r="A1002" s="23">
        <v>30</v>
      </c>
      <c r="C1002">
        <v>59</v>
      </c>
      <c r="D1002" t="s">
        <v>2031</v>
      </c>
      <c r="E1002" t="s">
        <v>2032</v>
      </c>
      <c r="F1002">
        <v>4</v>
      </c>
      <c r="G1002">
        <v>3</v>
      </c>
      <c r="H1002" t="s">
        <v>2091</v>
      </c>
      <c r="I1002" t="s">
        <v>2092</v>
      </c>
      <c r="J1002" s="23">
        <v>14</v>
      </c>
      <c r="L1002" s="23" t="s">
        <v>1873</v>
      </c>
      <c r="M1002" s="23">
        <f>$R$893</f>
        <v>483.99599999999998</v>
      </c>
      <c r="N1002" s="23">
        <v>4</v>
      </c>
      <c r="O1002" s="23">
        <v>4</v>
      </c>
      <c r="P1002" s="23">
        <v>4</v>
      </c>
      <c r="Q1002" s="41">
        <f>(M1002+N1002*$N$2+(O1002*$O$2)+P1002*$P$2)</f>
        <v>498.95979039999997</v>
      </c>
      <c r="R1002" s="41">
        <v>499.65199999999999</v>
      </c>
      <c r="T1002" s="10">
        <f t="shared" si="112"/>
        <v>-0.1385383426865123</v>
      </c>
      <c r="V1002" s="23">
        <v>0.1787</v>
      </c>
    </row>
    <row r="1003" spans="1:22" s="1" customFormat="1" x14ac:dyDescent="0.25">
      <c r="A1003" s="33">
        <v>30</v>
      </c>
      <c r="B1003" s="1" t="s">
        <v>19</v>
      </c>
      <c r="C1003" s="1">
        <v>60</v>
      </c>
      <c r="D1003" s="1" t="s">
        <v>2031</v>
      </c>
      <c r="E1003" s="1" t="s">
        <v>2032</v>
      </c>
      <c r="F1003" s="1">
        <v>4</v>
      </c>
      <c r="G1003" s="1">
        <v>3</v>
      </c>
      <c r="H1003" s="1" t="s">
        <v>2093</v>
      </c>
      <c r="I1003" s="1" t="s">
        <v>2094</v>
      </c>
      <c r="J1003" s="33">
        <v>15</v>
      </c>
      <c r="K1003" s="1" t="s">
        <v>19</v>
      </c>
      <c r="L1003" s="33" t="s">
        <v>2889</v>
      </c>
      <c r="M1003" s="33">
        <f>$Q$16*15</f>
        <v>423.97046400000005</v>
      </c>
      <c r="N1003" s="33">
        <v>24</v>
      </c>
      <c r="O1003" s="33">
        <v>24</v>
      </c>
      <c r="P1003" s="33">
        <v>24</v>
      </c>
      <c r="Q1003" s="51">
        <f>(M1003+N1003*$N$2+(O1003*$O$2)+P1003*$P$2)</f>
        <v>513.75320640000007</v>
      </c>
      <c r="R1003" s="24">
        <v>514.99</v>
      </c>
      <c r="T1003" s="10">
        <f t="shared" si="112"/>
        <v>-0.24015876036426759</v>
      </c>
      <c r="U1003" s="33"/>
      <c r="V1003" s="33">
        <v>142.80000000000001</v>
      </c>
    </row>
    <row r="1004" spans="1:22" x14ac:dyDescent="0.25">
      <c r="A1004" s="23">
        <v>30</v>
      </c>
      <c r="C1004">
        <v>61</v>
      </c>
      <c r="D1004" t="s">
        <v>2031</v>
      </c>
      <c r="E1004" t="s">
        <v>2032</v>
      </c>
      <c r="F1004">
        <v>4</v>
      </c>
      <c r="G1004">
        <v>3</v>
      </c>
      <c r="H1004" t="s">
        <v>2095</v>
      </c>
      <c r="I1004" t="s">
        <v>2096</v>
      </c>
      <c r="J1004" s="23">
        <v>15</v>
      </c>
      <c r="L1004" s="23" t="s">
        <v>2093</v>
      </c>
      <c r="M1004" s="41">
        <f>$Q$1003</f>
        <v>513.75320640000007</v>
      </c>
      <c r="N1004" s="23">
        <v>4</v>
      </c>
      <c r="O1004" s="23">
        <v>0</v>
      </c>
      <c r="P1004" s="23">
        <v>4</v>
      </c>
      <c r="Q1004" s="41">
        <f>(M1004+N1004*$N$2+(O1004*$O$2)+P1004*$P$2)</f>
        <v>524.75984719999997</v>
      </c>
      <c r="R1004" s="24">
        <v>525.21</v>
      </c>
      <c r="T1004" s="10">
        <f t="shared" si="112"/>
        <v>-8.5709106833470217E-2</v>
      </c>
      <c r="V1004" s="23">
        <v>89.1</v>
      </c>
    </row>
    <row r="1005" spans="1:22" x14ac:dyDescent="0.25">
      <c r="A1005" s="23">
        <v>30</v>
      </c>
      <c r="C1005">
        <v>62</v>
      </c>
      <c r="D1005" t="s">
        <v>2031</v>
      </c>
      <c r="E1005" t="s">
        <v>2032</v>
      </c>
      <c r="F1005">
        <v>4</v>
      </c>
      <c r="G1005">
        <v>3</v>
      </c>
      <c r="H1005" t="s">
        <v>2097</v>
      </c>
      <c r="I1005" t="s">
        <v>2098</v>
      </c>
      <c r="J1005" s="23">
        <v>15</v>
      </c>
      <c r="L1005" s="23" t="s">
        <v>2093</v>
      </c>
      <c r="M1005" s="41">
        <f t="shared" ref="M1005:M1026" si="115">$Q$1003</f>
        <v>513.75320640000007</v>
      </c>
      <c r="N1005" s="23">
        <v>8</v>
      </c>
      <c r="O1005" s="23">
        <v>0</v>
      </c>
      <c r="P1005" s="23">
        <v>8</v>
      </c>
      <c r="Q1005" s="41">
        <f>(M1005+N1005*$N$2+(O1005*$O$2)+P1005*$P$2)</f>
        <v>535.76648800000009</v>
      </c>
      <c r="R1005" s="24">
        <v>538.12</v>
      </c>
      <c r="T1005" s="10">
        <f t="shared" si="112"/>
        <v>-0.43735821006465286</v>
      </c>
      <c r="V1005" s="23">
        <v>33094.800000000003</v>
      </c>
    </row>
    <row r="1006" spans="1:22" x14ac:dyDescent="0.25">
      <c r="A1006" s="23">
        <v>30</v>
      </c>
      <c r="C1006">
        <v>63</v>
      </c>
      <c r="D1006" t="s">
        <v>2031</v>
      </c>
      <c r="E1006" t="s">
        <v>2032</v>
      </c>
      <c r="F1006">
        <v>4</v>
      </c>
      <c r="G1006">
        <v>3</v>
      </c>
      <c r="H1006" t="s">
        <v>2099</v>
      </c>
      <c r="I1006" t="s">
        <v>2100</v>
      </c>
      <c r="J1006" s="23">
        <v>15</v>
      </c>
      <c r="L1006" s="23" t="s">
        <v>2093</v>
      </c>
      <c r="M1006" s="41">
        <f t="shared" si="115"/>
        <v>513.75320640000007</v>
      </c>
      <c r="N1006" s="38">
        <v>12</v>
      </c>
      <c r="O1006" s="38">
        <v>0</v>
      </c>
      <c r="P1006" s="38">
        <v>12</v>
      </c>
      <c r="Q1006" s="41">
        <f>(M1006+N1006*$N$2+(O1006*$O$2)+P1006*$P$2)</f>
        <v>546.77312879999999</v>
      </c>
      <c r="R1006" s="24">
        <v>547.23199999999997</v>
      </c>
      <c r="T1006" s="10">
        <f t="shared" si="112"/>
        <v>-8.3853137243431672E-2</v>
      </c>
      <c r="V1006" s="23">
        <v>2308.1999999999998</v>
      </c>
    </row>
    <row r="1007" spans="1:22" x14ac:dyDescent="0.25">
      <c r="A1007" s="23">
        <v>30</v>
      </c>
      <c r="B1007" t="s">
        <v>19</v>
      </c>
      <c r="C1007">
        <v>64</v>
      </c>
      <c r="D1007" t="s">
        <v>2031</v>
      </c>
      <c r="E1007" t="s">
        <v>2032</v>
      </c>
      <c r="F1007">
        <v>4</v>
      </c>
      <c r="G1007">
        <v>3</v>
      </c>
      <c r="H1007" t="s">
        <v>2101</v>
      </c>
      <c r="I1007" t="s">
        <v>2102</v>
      </c>
      <c r="J1007" s="23">
        <v>15</v>
      </c>
      <c r="K1007" t="s">
        <v>19</v>
      </c>
      <c r="L1007" s="23" t="s">
        <v>2093</v>
      </c>
      <c r="M1007" s="41">
        <f t="shared" si="115"/>
        <v>513.75320640000007</v>
      </c>
      <c r="N1007" s="38">
        <v>16</v>
      </c>
      <c r="O1007" s="38">
        <v>0</v>
      </c>
      <c r="P1007" s="38">
        <v>17</v>
      </c>
      <c r="Q1007" s="41">
        <f>(M1007+N1007*$N$2+(O1007*$O$2)+P1007*$P$2)</f>
        <v>558.45336540000005</v>
      </c>
      <c r="R1007" s="24">
        <v>559.1</v>
      </c>
      <c r="T1007" s="10">
        <f t="shared" si="112"/>
        <v>-0.11565634054730287</v>
      </c>
      <c r="V1007" s="23" t="s">
        <v>25</v>
      </c>
    </row>
    <row r="1008" spans="1:22" x14ac:dyDescent="0.25">
      <c r="A1008" s="23">
        <v>30</v>
      </c>
      <c r="C1008">
        <v>65</v>
      </c>
      <c r="D1008" t="s">
        <v>2031</v>
      </c>
      <c r="E1008" t="s">
        <v>2032</v>
      </c>
      <c r="F1008">
        <v>4</v>
      </c>
      <c r="G1008">
        <v>3</v>
      </c>
      <c r="H1008" t="s">
        <v>2103</v>
      </c>
      <c r="I1008" t="s">
        <v>2104</v>
      </c>
      <c r="J1008" s="23">
        <v>15</v>
      </c>
      <c r="L1008" s="23" t="s">
        <v>2093</v>
      </c>
      <c r="M1008" s="41">
        <f t="shared" si="115"/>
        <v>513.75320640000007</v>
      </c>
      <c r="N1008" s="23">
        <v>19</v>
      </c>
      <c r="O1008" s="23">
        <v>0</v>
      </c>
      <c r="P1008" s="23">
        <v>20</v>
      </c>
      <c r="Q1008" s="41">
        <f>(M1008+N1008*$N$2+(O1008*$O$2)+P1008*$P$2)</f>
        <v>566.70834600000001</v>
      </c>
      <c r="R1008" s="24">
        <v>567.03</v>
      </c>
      <c r="T1008" s="10">
        <f t="shared" si="112"/>
        <v>-5.6726099148187367E-2</v>
      </c>
      <c r="V1008" s="23">
        <v>21076416</v>
      </c>
    </row>
    <row r="1009" spans="1:22" x14ac:dyDescent="0.25">
      <c r="A1009" s="23">
        <v>30</v>
      </c>
      <c r="B1009" t="s">
        <v>19</v>
      </c>
      <c r="C1009">
        <v>66</v>
      </c>
      <c r="D1009" t="s">
        <v>2031</v>
      </c>
      <c r="E1009" t="s">
        <v>2032</v>
      </c>
      <c r="F1009">
        <v>4</v>
      </c>
      <c r="G1009">
        <v>3</v>
      </c>
      <c r="H1009" t="s">
        <v>2105</v>
      </c>
      <c r="I1009" t="s">
        <v>2106</v>
      </c>
      <c r="J1009" s="23">
        <v>15</v>
      </c>
      <c r="K1009" t="s">
        <v>19</v>
      </c>
      <c r="L1009" s="23" t="s">
        <v>2093</v>
      </c>
      <c r="M1009" s="41">
        <f t="shared" si="115"/>
        <v>513.75320640000007</v>
      </c>
      <c r="N1009" s="23">
        <v>23</v>
      </c>
      <c r="O1009" s="23">
        <v>0</v>
      </c>
      <c r="P1009" s="23">
        <v>24</v>
      </c>
      <c r="Q1009" s="41">
        <f>(M1009+N1009*$N$2+(O1009*$O$2)+P1009*$P$2)</f>
        <v>577.71498680000013</v>
      </c>
      <c r="R1009" s="24">
        <v>578.13300000000004</v>
      </c>
      <c r="T1009" s="10">
        <f t="shared" si="112"/>
        <v>-7.2303985415104272E-2</v>
      </c>
      <c r="V1009" s="23" t="s">
        <v>25</v>
      </c>
    </row>
    <row r="1010" spans="1:22" x14ac:dyDescent="0.25">
      <c r="A1010" s="23">
        <v>30</v>
      </c>
      <c r="B1010" t="s">
        <v>19</v>
      </c>
      <c r="C1010">
        <v>67</v>
      </c>
      <c r="D1010" t="s">
        <v>2031</v>
      </c>
      <c r="E1010" t="s">
        <v>2032</v>
      </c>
      <c r="F1010">
        <v>4</v>
      </c>
      <c r="G1010">
        <v>3</v>
      </c>
      <c r="H1010" t="s">
        <v>2107</v>
      </c>
      <c r="I1010" t="s">
        <v>2108</v>
      </c>
      <c r="J1010" s="23">
        <v>15</v>
      </c>
      <c r="K1010" t="s">
        <v>19</v>
      </c>
      <c r="L1010" s="23" t="s">
        <v>2093</v>
      </c>
      <c r="M1010" s="41">
        <f t="shared" si="115"/>
        <v>513.75320640000007</v>
      </c>
      <c r="N1010" s="38">
        <v>25</v>
      </c>
      <c r="O1010" s="38">
        <v>0</v>
      </c>
      <c r="P1010" s="38">
        <v>26</v>
      </c>
      <c r="Q1010" s="41">
        <f>(M1010+N1010*$N$2+(O1010*$O$2)+P1010*$P$2)</f>
        <v>583.21830720000003</v>
      </c>
      <c r="R1010" s="24">
        <v>585.19000000000005</v>
      </c>
      <c r="T1010" s="10">
        <f t="shared" si="112"/>
        <v>-0.33693207334370512</v>
      </c>
      <c r="V1010" s="23" t="s">
        <v>25</v>
      </c>
    </row>
    <row r="1011" spans="1:22" x14ac:dyDescent="0.25">
      <c r="A1011" s="23">
        <v>30</v>
      </c>
      <c r="B1011" t="s">
        <v>19</v>
      </c>
      <c r="C1011">
        <v>68</v>
      </c>
      <c r="D1011" t="s">
        <v>2031</v>
      </c>
      <c r="E1011" t="s">
        <v>2032</v>
      </c>
      <c r="F1011">
        <v>4</v>
      </c>
      <c r="G1011">
        <v>3</v>
      </c>
      <c r="H1011" t="s">
        <v>2109</v>
      </c>
      <c r="I1011" t="s">
        <v>2110</v>
      </c>
      <c r="J1011" s="23">
        <v>15</v>
      </c>
      <c r="K1011" t="s">
        <v>19</v>
      </c>
      <c r="L1011" s="23" t="s">
        <v>2093</v>
      </c>
      <c r="M1011" s="41">
        <f t="shared" si="115"/>
        <v>513.75320640000007</v>
      </c>
      <c r="N1011" s="38">
        <v>29</v>
      </c>
      <c r="O1011" s="38">
        <v>0</v>
      </c>
      <c r="P1011" s="38">
        <v>30</v>
      </c>
      <c r="Q1011" s="41">
        <f>(M1011+N1011*$N$2+(O1011*$O$2)+P1011*$P$2)</f>
        <v>594.22494800000004</v>
      </c>
      <c r="R1011" s="24">
        <v>595.38337000000001</v>
      </c>
      <c r="T1011" s="10">
        <f t="shared" si="112"/>
        <v>-0.19456740956670879</v>
      </c>
      <c r="V1011" s="23" t="s">
        <v>25</v>
      </c>
    </row>
    <row r="1012" spans="1:22" x14ac:dyDescent="0.25">
      <c r="A1012" s="23">
        <v>30</v>
      </c>
      <c r="C1012">
        <v>69</v>
      </c>
      <c r="D1012" t="s">
        <v>2031</v>
      </c>
      <c r="E1012" t="s">
        <v>2032</v>
      </c>
      <c r="F1012">
        <v>4</v>
      </c>
      <c r="G1012">
        <v>3</v>
      </c>
      <c r="H1012" t="s">
        <v>2111</v>
      </c>
      <c r="I1012" t="s">
        <v>2112</v>
      </c>
      <c r="J1012" s="23">
        <v>15</v>
      </c>
      <c r="L1012" s="23" t="s">
        <v>2093</v>
      </c>
      <c r="M1012" s="41">
        <f t="shared" si="115"/>
        <v>513.75320640000007</v>
      </c>
      <c r="N1012" s="23">
        <v>31</v>
      </c>
      <c r="O1012" s="23">
        <v>0</v>
      </c>
      <c r="P1012" s="23">
        <v>32</v>
      </c>
      <c r="Q1012" s="41">
        <f>(M1012+N1012*$N$2+(O1012*$O$2)+P1012*$P$2)</f>
        <v>599.72826840000016</v>
      </c>
      <c r="R1012" s="24">
        <v>601.87</v>
      </c>
      <c r="T1012" s="10">
        <f t="shared" si="112"/>
        <v>-0.35584621263725447</v>
      </c>
      <c r="V1012" s="23">
        <v>3384</v>
      </c>
    </row>
    <row r="1013" spans="1:22" x14ac:dyDescent="0.25">
      <c r="A1013" s="23">
        <v>30</v>
      </c>
      <c r="B1013" t="s">
        <v>19</v>
      </c>
      <c r="C1013">
        <v>70</v>
      </c>
      <c r="D1013" t="s">
        <v>2031</v>
      </c>
      <c r="E1013" t="s">
        <v>2032</v>
      </c>
      <c r="F1013">
        <v>4</v>
      </c>
      <c r="G1013">
        <v>3</v>
      </c>
      <c r="H1013" t="s">
        <v>2113</v>
      </c>
      <c r="I1013" t="s">
        <v>2114</v>
      </c>
      <c r="J1013" s="23">
        <v>15</v>
      </c>
      <c r="K1013" t="s">
        <v>19</v>
      </c>
      <c r="L1013" s="23" t="s">
        <v>2093</v>
      </c>
      <c r="M1013" s="41">
        <f t="shared" si="115"/>
        <v>513.75320640000007</v>
      </c>
      <c r="N1013" s="23">
        <v>35</v>
      </c>
      <c r="O1013" s="23">
        <v>0</v>
      </c>
      <c r="P1013" s="23">
        <v>36</v>
      </c>
      <c r="Q1013" s="41">
        <f>(M1013+N1013*$N$2+(O1013*$O$2)+P1013*$P$2)</f>
        <v>610.73490920000006</v>
      </c>
      <c r="R1013" s="24">
        <v>611.38</v>
      </c>
      <c r="T1013" s="10">
        <f t="shared" si="112"/>
        <v>-0.10551388661715044</v>
      </c>
      <c r="V1013" s="23" t="s">
        <v>25</v>
      </c>
    </row>
    <row r="1014" spans="1:22" x14ac:dyDescent="0.25">
      <c r="A1014" s="23">
        <v>30</v>
      </c>
      <c r="C1014">
        <v>71</v>
      </c>
      <c r="D1014" t="s">
        <v>2031</v>
      </c>
      <c r="E1014" t="s">
        <v>2032</v>
      </c>
      <c r="F1014">
        <v>4</v>
      </c>
      <c r="G1014">
        <v>3</v>
      </c>
      <c r="H1014" t="s">
        <v>2115</v>
      </c>
      <c r="I1014" t="s">
        <v>2116</v>
      </c>
      <c r="J1014" s="23">
        <v>15</v>
      </c>
      <c r="L1014" s="23" t="s">
        <v>2093</v>
      </c>
      <c r="M1014" s="41">
        <f t="shared" si="115"/>
        <v>513.75320640000007</v>
      </c>
      <c r="N1014" s="38">
        <v>37</v>
      </c>
      <c r="O1014" s="38">
        <v>0</v>
      </c>
      <c r="P1014" s="38">
        <v>38</v>
      </c>
      <c r="Q1014" s="41">
        <f>(M1014+N1014*$N$2+(O1014*$O$2)+P1014*$P$2)</f>
        <v>616.23822960000007</v>
      </c>
      <c r="R1014" s="24">
        <v>616.91999999999996</v>
      </c>
      <c r="T1014" s="10">
        <f t="shared" si="112"/>
        <v>-0.11051196265316268</v>
      </c>
      <c r="V1014" s="23">
        <v>144</v>
      </c>
    </row>
    <row r="1015" spans="1:22" x14ac:dyDescent="0.25">
      <c r="A1015" s="23">
        <v>30</v>
      </c>
      <c r="C1015">
        <v>72</v>
      </c>
      <c r="D1015" t="s">
        <v>2031</v>
      </c>
      <c r="E1015" t="s">
        <v>2032</v>
      </c>
      <c r="F1015">
        <v>4</v>
      </c>
      <c r="G1015">
        <v>3</v>
      </c>
      <c r="H1015" t="s">
        <v>2117</v>
      </c>
      <c r="I1015" t="s">
        <v>2118</v>
      </c>
      <c r="J1015" s="23">
        <v>15</v>
      </c>
      <c r="L1015" s="23" t="s">
        <v>2093</v>
      </c>
      <c r="M1015" s="41">
        <f t="shared" si="115"/>
        <v>513.75320640000007</v>
      </c>
      <c r="N1015" s="23">
        <v>40</v>
      </c>
      <c r="O1015" s="23">
        <v>0</v>
      </c>
      <c r="P1015" s="23">
        <v>41</v>
      </c>
      <c r="Q1015" s="41">
        <f>(M1015+N1015*$N$2+(O1015*$O$2)+P1015*$P$2)</f>
        <v>624.49321020000002</v>
      </c>
      <c r="R1015" s="24">
        <v>625.79</v>
      </c>
      <c r="T1015" s="10">
        <f t="shared" si="112"/>
        <v>-0.20722443631249177</v>
      </c>
      <c r="V1015" s="23">
        <v>167400</v>
      </c>
    </row>
    <row r="1016" spans="1:22" x14ac:dyDescent="0.25">
      <c r="A1016" s="23">
        <v>30</v>
      </c>
      <c r="C1016">
        <v>73</v>
      </c>
      <c r="D1016" t="s">
        <v>2031</v>
      </c>
      <c r="E1016" t="s">
        <v>2032</v>
      </c>
      <c r="F1016">
        <v>4</v>
      </c>
      <c r="G1016">
        <v>3</v>
      </c>
      <c r="H1016" t="s">
        <v>2119</v>
      </c>
      <c r="I1016" t="s">
        <v>2120</v>
      </c>
      <c r="J1016" s="23">
        <v>15</v>
      </c>
      <c r="L1016" s="23" t="s">
        <v>2093</v>
      </c>
      <c r="M1016" s="41">
        <f t="shared" si="115"/>
        <v>513.75320640000007</v>
      </c>
      <c r="N1016" s="23">
        <v>42</v>
      </c>
      <c r="O1016" s="23">
        <v>0</v>
      </c>
      <c r="P1016" s="23">
        <v>43</v>
      </c>
      <c r="Q1016" s="41">
        <f>(M1016+N1016*$N$2+(O1016*$O$2)+P1016*$P$2)</f>
        <v>629.99653060000003</v>
      </c>
      <c r="R1016" s="24">
        <v>631.33000000000004</v>
      </c>
      <c r="T1016" s="10">
        <f t="shared" si="112"/>
        <v>-0.21121590927090628</v>
      </c>
      <c r="V1016" s="23">
        <v>24.5</v>
      </c>
    </row>
    <row r="1017" spans="1:22" x14ac:dyDescent="0.25">
      <c r="A1017" s="23">
        <v>30</v>
      </c>
      <c r="C1017">
        <v>74</v>
      </c>
      <c r="D1017" t="s">
        <v>2031</v>
      </c>
      <c r="E1017" t="s">
        <v>2032</v>
      </c>
      <c r="F1017">
        <v>4</v>
      </c>
      <c r="G1017">
        <v>3</v>
      </c>
      <c r="H1017" t="s">
        <v>2121</v>
      </c>
      <c r="I1017" t="s">
        <v>2122</v>
      </c>
      <c r="J1017" s="23">
        <v>15</v>
      </c>
      <c r="L1017" s="23" t="s">
        <v>2093</v>
      </c>
      <c r="M1017" s="41">
        <f t="shared" si="115"/>
        <v>513.75320640000007</v>
      </c>
      <c r="N1017" s="38">
        <v>45</v>
      </c>
      <c r="O1017" s="38">
        <v>0</v>
      </c>
      <c r="P1017" s="38">
        <v>46</v>
      </c>
      <c r="Q1017" s="41">
        <f>(M1017+N1017*$N$2+(O1017*$O$2)+P1017*$P$2)</f>
        <v>638.2515112000001</v>
      </c>
      <c r="R1017" s="54">
        <v>639.5</v>
      </c>
      <c r="T1017" s="10">
        <f t="shared" si="112"/>
        <v>-0.1952288975762165</v>
      </c>
      <c r="V1017" s="23">
        <v>95.6</v>
      </c>
    </row>
    <row r="1018" spans="1:22" x14ac:dyDescent="0.25">
      <c r="A1018" s="23">
        <v>30</v>
      </c>
      <c r="C1018">
        <v>75</v>
      </c>
      <c r="D1018" t="s">
        <v>2031</v>
      </c>
      <c r="E1018" t="s">
        <v>2032</v>
      </c>
      <c r="F1018">
        <v>4</v>
      </c>
      <c r="G1018">
        <v>3</v>
      </c>
      <c r="H1018" t="s">
        <v>2123</v>
      </c>
      <c r="I1018" t="s">
        <v>2124</v>
      </c>
      <c r="J1018" s="23">
        <v>15</v>
      </c>
      <c r="L1018" s="23" t="s">
        <v>2093</v>
      </c>
      <c r="M1018" s="41">
        <f t="shared" si="115"/>
        <v>513.75320640000007</v>
      </c>
      <c r="N1018" s="23">
        <v>47</v>
      </c>
      <c r="O1018" s="23">
        <v>0</v>
      </c>
      <c r="P1018" s="23">
        <v>48</v>
      </c>
      <c r="Q1018" s="41">
        <f>(M1018+N1018*$N$2+(O1018*$O$2)+P1018*$P$2)</f>
        <v>643.75483159999999</v>
      </c>
      <c r="R1018" s="54">
        <v>644.29899999999998</v>
      </c>
      <c r="T1018" s="10">
        <f t="shared" si="112"/>
        <v>-8.4458985657278621E-2</v>
      </c>
      <c r="V1018" s="23">
        <v>10.199999999999999</v>
      </c>
    </row>
    <row r="1019" spans="1:22" x14ac:dyDescent="0.25">
      <c r="A1019" s="23">
        <v>30</v>
      </c>
      <c r="C1019">
        <v>76</v>
      </c>
      <c r="D1019" t="s">
        <v>2031</v>
      </c>
      <c r="E1019" t="s">
        <v>2032</v>
      </c>
      <c r="F1019">
        <v>4</v>
      </c>
      <c r="G1019">
        <v>3</v>
      </c>
      <c r="H1019" t="s">
        <v>2125</v>
      </c>
      <c r="I1019" t="s">
        <v>2126</v>
      </c>
      <c r="J1019" s="23">
        <v>15</v>
      </c>
      <c r="L1019" s="23" t="s">
        <v>2093</v>
      </c>
      <c r="M1019" s="41">
        <f t="shared" si="115"/>
        <v>513.75320640000007</v>
      </c>
      <c r="N1019" s="23">
        <v>50</v>
      </c>
      <c r="O1019" s="23">
        <v>0</v>
      </c>
      <c r="P1019" s="23">
        <v>51</v>
      </c>
      <c r="Q1019" s="41">
        <f>(M1019+N1019*$N$2+(O1019*$O$2)+P1019*$P$2)</f>
        <v>652.00981220000006</v>
      </c>
      <c r="R1019" s="54">
        <v>652.86</v>
      </c>
      <c r="S1019" s="25" t="s">
        <v>2890</v>
      </c>
      <c r="T1019" s="10">
        <f t="shared" si="112"/>
        <v>-0.13022513249394324</v>
      </c>
      <c r="U1019" s="23" t="s">
        <v>2891</v>
      </c>
      <c r="V1019" s="23">
        <v>5.7</v>
      </c>
    </row>
    <row r="1020" spans="1:22" x14ac:dyDescent="0.25">
      <c r="A1020" s="23">
        <v>30</v>
      </c>
      <c r="C1020">
        <v>77</v>
      </c>
      <c r="D1020" t="s">
        <v>2031</v>
      </c>
      <c r="E1020" t="s">
        <v>2032</v>
      </c>
      <c r="F1020">
        <v>4</v>
      </c>
      <c r="G1020">
        <v>3</v>
      </c>
      <c r="H1020" t="s">
        <v>2127</v>
      </c>
      <c r="I1020" t="s">
        <v>2128</v>
      </c>
      <c r="J1020" s="23">
        <v>15</v>
      </c>
      <c r="L1020" s="23" t="s">
        <v>2093</v>
      </c>
      <c r="M1020" s="41">
        <f t="shared" si="115"/>
        <v>513.75320640000007</v>
      </c>
      <c r="N1020" s="23">
        <v>51</v>
      </c>
      <c r="O1020" s="23">
        <v>0</v>
      </c>
      <c r="P1020" s="23">
        <v>52</v>
      </c>
      <c r="Q1020" s="41">
        <f>(M1020+N1020*$N$2+(O1020*$O$2)+P1020*$P$2)</f>
        <v>654.76147240000012</v>
      </c>
      <c r="R1020" s="54">
        <v>656.81</v>
      </c>
      <c r="T1020" s="10">
        <f t="shared" si="112"/>
        <v>-0.31189044015770612</v>
      </c>
      <c r="V1020" s="23">
        <v>2.08</v>
      </c>
    </row>
    <row r="1021" spans="1:22" x14ac:dyDescent="0.25">
      <c r="A1021" s="23">
        <v>30</v>
      </c>
      <c r="C1021">
        <v>78</v>
      </c>
      <c r="D1021" t="s">
        <v>2031</v>
      </c>
      <c r="E1021" t="s">
        <v>2032</v>
      </c>
      <c r="F1021">
        <v>4</v>
      </c>
      <c r="G1021">
        <v>3</v>
      </c>
      <c r="H1021" t="s">
        <v>2129</v>
      </c>
      <c r="I1021" t="s">
        <v>2130</v>
      </c>
      <c r="J1021" s="23">
        <v>15</v>
      </c>
      <c r="L1021" s="23" t="s">
        <v>2093</v>
      </c>
      <c r="M1021" s="41">
        <f t="shared" si="115"/>
        <v>513.75320640000007</v>
      </c>
      <c r="N1021" s="23">
        <v>54</v>
      </c>
      <c r="O1021" s="23">
        <v>0</v>
      </c>
      <c r="P1021" s="23">
        <v>54</v>
      </c>
      <c r="Q1021" s="41">
        <f>(M1021+N1021*$N$2+(O1021*$O$2)+P1021*$P$2)</f>
        <v>662.34285720000003</v>
      </c>
      <c r="R1021" s="54">
        <v>663.23</v>
      </c>
      <c r="T1021" s="10">
        <f t="shared" si="112"/>
        <v>-0.13376095773713378</v>
      </c>
      <c r="V1021" s="23">
        <v>1.47</v>
      </c>
    </row>
    <row r="1022" spans="1:22" x14ac:dyDescent="0.25">
      <c r="A1022" s="23">
        <v>30</v>
      </c>
      <c r="C1022">
        <v>79</v>
      </c>
      <c r="D1022" t="s">
        <v>2031</v>
      </c>
      <c r="E1022" t="s">
        <v>2032</v>
      </c>
      <c r="F1022">
        <v>4</v>
      </c>
      <c r="G1022">
        <v>3</v>
      </c>
      <c r="H1022" t="s">
        <v>2131</v>
      </c>
      <c r="I1022" t="s">
        <v>2132</v>
      </c>
      <c r="J1022" s="23">
        <v>15</v>
      </c>
      <c r="L1022" s="23" t="s">
        <v>2093</v>
      </c>
      <c r="M1022" s="41">
        <f t="shared" si="115"/>
        <v>513.75320640000007</v>
      </c>
      <c r="N1022" s="23">
        <v>55</v>
      </c>
      <c r="O1022" s="23">
        <v>0</v>
      </c>
      <c r="P1022" s="23">
        <v>56</v>
      </c>
      <c r="Q1022" s="41">
        <f>(M1022+N1022*$N$2+(O1022*$O$2)+P1022*$P$2)</f>
        <v>665.76811320000002</v>
      </c>
      <c r="R1022" s="54">
        <v>667.56</v>
      </c>
      <c r="T1022" s="10">
        <f t="shared" si="112"/>
        <v>-0.26842333273412566</v>
      </c>
      <c r="V1022" s="23">
        <v>0.746</v>
      </c>
    </row>
    <row r="1023" spans="1:22" x14ac:dyDescent="0.25">
      <c r="A1023" s="23">
        <v>30</v>
      </c>
      <c r="C1023">
        <v>80</v>
      </c>
      <c r="D1023" t="s">
        <v>2031</v>
      </c>
      <c r="E1023" t="s">
        <v>2032</v>
      </c>
      <c r="F1023">
        <v>4</v>
      </c>
      <c r="G1023">
        <v>3</v>
      </c>
      <c r="H1023" t="s">
        <v>2133</v>
      </c>
      <c r="I1023" t="s">
        <v>2134</v>
      </c>
      <c r="J1023" s="23">
        <v>15</v>
      </c>
      <c r="L1023" s="23" t="s">
        <v>2093</v>
      </c>
      <c r="M1023" s="41">
        <f t="shared" si="115"/>
        <v>513.75320640000007</v>
      </c>
      <c r="N1023" s="23">
        <v>58</v>
      </c>
      <c r="O1023" s="23">
        <v>0</v>
      </c>
      <c r="P1023" s="23">
        <v>58</v>
      </c>
      <c r="Q1023" s="41">
        <f>(M1023+N1023*$N$2+(O1023*$O$2)+P1023*$P$2)</f>
        <v>673.34949800000015</v>
      </c>
      <c r="R1023" s="54">
        <v>673.88400000000001</v>
      </c>
      <c r="S1023" s="28" t="s">
        <v>2892</v>
      </c>
      <c r="T1023" s="10">
        <f t="shared" si="112"/>
        <v>-7.9316618290367666E-2</v>
      </c>
      <c r="V1023" s="23">
        <v>0.56220000000000003</v>
      </c>
    </row>
    <row r="1024" spans="1:22" x14ac:dyDescent="0.25">
      <c r="A1024" s="23">
        <v>30</v>
      </c>
      <c r="C1024">
        <v>81</v>
      </c>
      <c r="D1024" t="s">
        <v>2031</v>
      </c>
      <c r="E1024" t="s">
        <v>2032</v>
      </c>
      <c r="F1024">
        <v>4</v>
      </c>
      <c r="G1024">
        <v>3</v>
      </c>
      <c r="H1024" t="s">
        <v>2135</v>
      </c>
      <c r="I1024" t="s">
        <v>2137</v>
      </c>
      <c r="J1024" s="23">
        <v>15</v>
      </c>
      <c r="L1024" s="23" t="s">
        <v>2093</v>
      </c>
      <c r="M1024" s="41">
        <f t="shared" si="115"/>
        <v>513.75320640000007</v>
      </c>
      <c r="N1024" s="23">
        <v>58</v>
      </c>
      <c r="O1024" s="23">
        <v>0</v>
      </c>
      <c r="P1024" s="23">
        <v>59</v>
      </c>
      <c r="Q1024" s="41">
        <f>(M1024+N1024*$N$2+(O1024*$O$2)+P1024*$P$2)</f>
        <v>674.02309380000008</v>
      </c>
      <c r="R1024" s="62">
        <v>676.43100000000004</v>
      </c>
      <c r="T1024" s="10">
        <f t="shared" si="112"/>
        <v>-0.35597218341559694</v>
      </c>
      <c r="V1024" s="23">
        <v>0.2994</v>
      </c>
    </row>
    <row r="1025" spans="1:21" x14ac:dyDescent="0.25">
      <c r="A1025" s="23">
        <v>30</v>
      </c>
      <c r="C1025">
        <v>82</v>
      </c>
      <c r="D1025" t="s">
        <v>2031</v>
      </c>
      <c r="E1025" t="s">
        <v>2032</v>
      </c>
      <c r="F1025">
        <v>4</v>
      </c>
      <c r="G1025">
        <v>3</v>
      </c>
      <c r="H1025" t="s">
        <v>2136</v>
      </c>
      <c r="I1025" t="s">
        <v>2886</v>
      </c>
      <c r="J1025" s="23">
        <v>16</v>
      </c>
      <c r="L1025" s="23" t="s">
        <v>2093</v>
      </c>
      <c r="M1025" s="41">
        <f t="shared" si="115"/>
        <v>513.75320640000007</v>
      </c>
      <c r="N1025" s="23">
        <v>58</v>
      </c>
      <c r="O1025" s="23">
        <v>0</v>
      </c>
      <c r="P1025" s="23">
        <v>60</v>
      </c>
      <c r="Q1025" s="41">
        <f>(M1025+N1025*$N$2+(O1025*$O$2)+P1025*$P$2)</f>
        <v>674.69668960000013</v>
      </c>
      <c r="R1025" s="54">
        <v>676.50599999999997</v>
      </c>
      <c r="T1025" s="10">
        <f t="shared" si="112"/>
        <v>-0.26744927613352204</v>
      </c>
      <c r="U1025" s="23" t="s">
        <v>2893</v>
      </c>
    </row>
    <row r="1026" spans="1:21" x14ac:dyDescent="0.25">
      <c r="A1026" s="23">
        <v>30</v>
      </c>
      <c r="C1026">
        <v>83</v>
      </c>
      <c r="D1026" t="s">
        <v>2031</v>
      </c>
      <c r="E1026" t="s">
        <v>2032</v>
      </c>
      <c r="F1026">
        <v>4</v>
      </c>
      <c r="G1026">
        <v>3</v>
      </c>
      <c r="H1026" t="s">
        <v>2884</v>
      </c>
      <c r="I1026" t="s">
        <v>2887</v>
      </c>
      <c r="J1026" s="23">
        <v>17</v>
      </c>
      <c r="L1026" s="23" t="s">
        <v>2093</v>
      </c>
      <c r="M1026" s="41">
        <f t="shared" si="115"/>
        <v>513.75320640000007</v>
      </c>
      <c r="N1026" s="23">
        <v>61</v>
      </c>
      <c r="O1026" s="23">
        <v>0</v>
      </c>
      <c r="P1026" s="23">
        <v>61</v>
      </c>
      <c r="Q1026" s="41">
        <f>(M1026+N1026*$N$2+(O1026*$O$2)+P1026*$P$2)</f>
        <v>681.60447859999999</v>
      </c>
      <c r="R1026" s="54">
        <v>682.75800000000004</v>
      </c>
      <c r="T1026" s="10">
        <f t="shared" si="112"/>
        <v>-0.16895025763155394</v>
      </c>
      <c r="U1026" s="23" t="s">
        <v>2894</v>
      </c>
    </row>
    <row r="1027" spans="1:21" x14ac:dyDescent="0.25">
      <c r="A1027" s="23">
        <v>30</v>
      </c>
      <c r="C1027">
        <v>84</v>
      </c>
      <c r="D1027" t="s">
        <v>2031</v>
      </c>
      <c r="E1027" t="s">
        <v>2032</v>
      </c>
      <c r="F1027">
        <v>4</v>
      </c>
      <c r="G1027">
        <v>3</v>
      </c>
      <c r="H1027" t="s">
        <v>2885</v>
      </c>
      <c r="I1027" t="s">
        <v>2888</v>
      </c>
      <c r="J1027" s="23">
        <v>18</v>
      </c>
      <c r="Q1027" s="41"/>
      <c r="R1027" s="41"/>
    </row>
    <row r="1028" spans="1:21" x14ac:dyDescent="0.25">
      <c r="A1028" s="23">
        <v>31</v>
      </c>
      <c r="C1028">
        <v>31</v>
      </c>
      <c r="D1028" t="s">
        <v>2138</v>
      </c>
      <c r="E1028" t="s">
        <v>2139</v>
      </c>
      <c r="F1028">
        <v>4</v>
      </c>
      <c r="G1028">
        <v>3</v>
      </c>
      <c r="H1028" t="s">
        <v>2140</v>
      </c>
      <c r="I1028" t="s">
        <v>2141</v>
      </c>
      <c r="J1028" s="23">
        <v>0</v>
      </c>
      <c r="K1028" t="s">
        <v>58</v>
      </c>
      <c r="L1028" s="23" t="s">
        <v>21</v>
      </c>
    </row>
    <row r="1029" spans="1:21" x14ac:dyDescent="0.25">
      <c r="A1029" s="23">
        <v>31</v>
      </c>
      <c r="C1029">
        <v>32</v>
      </c>
      <c r="D1029" t="s">
        <v>2138</v>
      </c>
      <c r="E1029" t="s">
        <v>2139</v>
      </c>
      <c r="F1029">
        <v>4</v>
      </c>
      <c r="G1029">
        <v>3</v>
      </c>
      <c r="H1029" t="s">
        <v>2142</v>
      </c>
      <c r="I1029" t="s">
        <v>2143</v>
      </c>
      <c r="J1029" s="23">
        <v>0</v>
      </c>
      <c r="K1029" t="s">
        <v>58</v>
      </c>
      <c r="L1029" s="23" t="s">
        <v>34</v>
      </c>
    </row>
    <row r="1030" spans="1:21" x14ac:dyDescent="0.25">
      <c r="A1030" s="23">
        <v>31</v>
      </c>
      <c r="C1030">
        <v>33</v>
      </c>
      <c r="D1030" t="s">
        <v>2138</v>
      </c>
      <c r="E1030" t="s">
        <v>2139</v>
      </c>
      <c r="F1030">
        <v>4</v>
      </c>
      <c r="G1030">
        <v>3</v>
      </c>
      <c r="H1030" t="s">
        <v>2144</v>
      </c>
      <c r="I1030" t="s">
        <v>2145</v>
      </c>
      <c r="J1030" s="23">
        <v>1</v>
      </c>
      <c r="K1030" t="s">
        <v>58</v>
      </c>
      <c r="L1030" s="23" t="s">
        <v>65</v>
      </c>
    </row>
    <row r="1031" spans="1:21" x14ac:dyDescent="0.25">
      <c r="A1031" s="23">
        <v>31</v>
      </c>
      <c r="C1031">
        <v>34</v>
      </c>
      <c r="D1031" t="s">
        <v>2138</v>
      </c>
      <c r="E1031" t="s">
        <v>2139</v>
      </c>
      <c r="F1031">
        <v>4</v>
      </c>
      <c r="G1031">
        <v>3</v>
      </c>
      <c r="H1031" t="s">
        <v>2146</v>
      </c>
      <c r="I1031" t="s">
        <v>2147</v>
      </c>
      <c r="J1031" s="23">
        <v>1</v>
      </c>
      <c r="K1031" t="s">
        <v>58</v>
      </c>
    </row>
    <row r="1032" spans="1:21" x14ac:dyDescent="0.25">
      <c r="A1032" s="23">
        <v>31</v>
      </c>
      <c r="C1032">
        <v>35</v>
      </c>
      <c r="D1032" t="s">
        <v>2138</v>
      </c>
      <c r="E1032" t="s">
        <v>2139</v>
      </c>
      <c r="F1032">
        <v>4</v>
      </c>
      <c r="G1032">
        <v>3</v>
      </c>
      <c r="H1032" t="s">
        <v>2148</v>
      </c>
      <c r="I1032" t="s">
        <v>2149</v>
      </c>
      <c r="J1032" s="23">
        <v>2</v>
      </c>
      <c r="K1032" t="s">
        <v>58</v>
      </c>
    </row>
    <row r="1033" spans="1:21" x14ac:dyDescent="0.25">
      <c r="A1033" s="23">
        <v>31</v>
      </c>
      <c r="C1033">
        <v>36</v>
      </c>
      <c r="D1033" t="s">
        <v>2138</v>
      </c>
      <c r="E1033" t="s">
        <v>2139</v>
      </c>
      <c r="F1033">
        <v>4</v>
      </c>
      <c r="G1033">
        <v>3</v>
      </c>
      <c r="H1033" t="s">
        <v>2150</v>
      </c>
      <c r="I1033" t="s">
        <v>2151</v>
      </c>
      <c r="J1033" s="23">
        <v>2</v>
      </c>
      <c r="K1033" t="s">
        <v>58</v>
      </c>
    </row>
    <row r="1034" spans="1:21" x14ac:dyDescent="0.25">
      <c r="A1034" s="23">
        <v>31</v>
      </c>
      <c r="C1034">
        <v>37</v>
      </c>
      <c r="D1034" t="s">
        <v>2138</v>
      </c>
      <c r="E1034" t="s">
        <v>2139</v>
      </c>
      <c r="F1034">
        <v>4</v>
      </c>
      <c r="G1034">
        <v>3</v>
      </c>
      <c r="H1034" t="s">
        <v>2152</v>
      </c>
      <c r="I1034" t="s">
        <v>2153</v>
      </c>
      <c r="J1034" s="23">
        <v>3</v>
      </c>
      <c r="K1034" t="s">
        <v>58</v>
      </c>
    </row>
    <row r="1035" spans="1:21" x14ac:dyDescent="0.25">
      <c r="A1035" s="23">
        <v>31</v>
      </c>
      <c r="C1035">
        <v>38</v>
      </c>
      <c r="D1035" t="s">
        <v>2138</v>
      </c>
      <c r="E1035" t="s">
        <v>2139</v>
      </c>
      <c r="F1035">
        <v>4</v>
      </c>
      <c r="G1035">
        <v>3</v>
      </c>
      <c r="H1035" t="s">
        <v>2154</v>
      </c>
      <c r="I1035" t="s">
        <v>2155</v>
      </c>
      <c r="J1035" s="23">
        <v>3</v>
      </c>
      <c r="K1035" t="s">
        <v>58</v>
      </c>
    </row>
    <row r="1036" spans="1:21" x14ac:dyDescent="0.25">
      <c r="A1036" s="23">
        <v>31</v>
      </c>
      <c r="C1036">
        <v>39</v>
      </c>
      <c r="D1036" t="s">
        <v>2138</v>
      </c>
      <c r="E1036" t="s">
        <v>2139</v>
      </c>
      <c r="F1036">
        <v>4</v>
      </c>
      <c r="G1036">
        <v>3</v>
      </c>
      <c r="H1036" t="s">
        <v>2156</v>
      </c>
      <c r="I1036" t="s">
        <v>2157</v>
      </c>
      <c r="J1036" s="23">
        <v>4</v>
      </c>
      <c r="K1036" t="s">
        <v>58</v>
      </c>
    </row>
    <row r="1037" spans="1:21" x14ac:dyDescent="0.25">
      <c r="A1037" s="23">
        <v>31</v>
      </c>
      <c r="C1037">
        <v>40</v>
      </c>
      <c r="D1037" t="s">
        <v>2138</v>
      </c>
      <c r="E1037" t="s">
        <v>2139</v>
      </c>
      <c r="F1037">
        <v>4</v>
      </c>
      <c r="G1037">
        <v>3</v>
      </c>
      <c r="H1037" t="s">
        <v>2158</v>
      </c>
      <c r="I1037" t="s">
        <v>2159</v>
      </c>
      <c r="J1037" s="23">
        <v>4</v>
      </c>
      <c r="K1037" t="s">
        <v>58</v>
      </c>
    </row>
    <row r="1038" spans="1:21" x14ac:dyDescent="0.25">
      <c r="A1038" s="23">
        <v>31</v>
      </c>
      <c r="C1038">
        <v>41</v>
      </c>
      <c r="D1038" t="s">
        <v>2138</v>
      </c>
      <c r="E1038" t="s">
        <v>2139</v>
      </c>
      <c r="F1038">
        <v>4</v>
      </c>
      <c r="G1038">
        <v>3</v>
      </c>
      <c r="H1038" t="s">
        <v>2160</v>
      </c>
      <c r="I1038" t="s">
        <v>2161</v>
      </c>
      <c r="J1038" s="23">
        <v>5</v>
      </c>
      <c r="K1038" t="s">
        <v>58</v>
      </c>
    </row>
    <row r="1039" spans="1:21" x14ac:dyDescent="0.25">
      <c r="A1039" s="23">
        <v>31</v>
      </c>
      <c r="C1039">
        <v>42</v>
      </c>
      <c r="D1039" t="s">
        <v>2138</v>
      </c>
      <c r="E1039" t="s">
        <v>2139</v>
      </c>
      <c r="F1039">
        <v>4</v>
      </c>
      <c r="G1039">
        <v>3</v>
      </c>
      <c r="H1039" t="s">
        <v>2162</v>
      </c>
      <c r="I1039" t="s">
        <v>2163</v>
      </c>
      <c r="J1039" s="23">
        <v>5</v>
      </c>
      <c r="K1039" t="s">
        <v>58</v>
      </c>
    </row>
    <row r="1040" spans="1:21" x14ac:dyDescent="0.25">
      <c r="A1040" s="23">
        <v>31</v>
      </c>
      <c r="C1040">
        <v>43</v>
      </c>
      <c r="D1040" t="s">
        <v>2138</v>
      </c>
      <c r="E1040" t="s">
        <v>2139</v>
      </c>
      <c r="F1040">
        <v>4</v>
      </c>
      <c r="G1040">
        <v>3</v>
      </c>
      <c r="H1040" t="s">
        <v>2164</v>
      </c>
      <c r="I1040" t="s">
        <v>2165</v>
      </c>
      <c r="J1040" s="23">
        <v>6</v>
      </c>
      <c r="K1040" t="s">
        <v>58</v>
      </c>
    </row>
    <row r="1041" spans="1:22" x14ac:dyDescent="0.25">
      <c r="A1041" s="23">
        <v>31</v>
      </c>
      <c r="C1041">
        <v>44</v>
      </c>
      <c r="D1041" t="s">
        <v>2138</v>
      </c>
      <c r="E1041" t="s">
        <v>2139</v>
      </c>
      <c r="F1041">
        <v>4</v>
      </c>
      <c r="G1041">
        <v>3</v>
      </c>
      <c r="H1041" t="s">
        <v>2166</v>
      </c>
      <c r="I1041" t="s">
        <v>2167</v>
      </c>
      <c r="J1041" s="23">
        <v>6</v>
      </c>
      <c r="K1041" t="s">
        <v>58</v>
      </c>
    </row>
    <row r="1042" spans="1:22" x14ac:dyDescent="0.25">
      <c r="A1042" s="23">
        <v>31</v>
      </c>
      <c r="C1042">
        <v>45</v>
      </c>
      <c r="D1042" t="s">
        <v>2138</v>
      </c>
      <c r="E1042" t="s">
        <v>2139</v>
      </c>
      <c r="F1042">
        <v>4</v>
      </c>
      <c r="G1042">
        <v>3</v>
      </c>
      <c r="H1042" t="s">
        <v>2168</v>
      </c>
      <c r="I1042" t="s">
        <v>2169</v>
      </c>
      <c r="J1042" s="23">
        <v>7</v>
      </c>
      <c r="K1042" t="s">
        <v>58</v>
      </c>
    </row>
    <row r="1043" spans="1:22" x14ac:dyDescent="0.25">
      <c r="A1043" s="23">
        <v>31</v>
      </c>
      <c r="C1043">
        <v>46</v>
      </c>
      <c r="D1043" t="s">
        <v>2138</v>
      </c>
      <c r="E1043" t="s">
        <v>2139</v>
      </c>
      <c r="F1043">
        <v>4</v>
      </c>
      <c r="G1043">
        <v>3</v>
      </c>
      <c r="H1043" t="s">
        <v>2170</v>
      </c>
      <c r="I1043" t="s">
        <v>2171</v>
      </c>
      <c r="J1043" s="23">
        <v>7</v>
      </c>
      <c r="K1043" t="s">
        <v>58</v>
      </c>
    </row>
    <row r="1044" spans="1:22" x14ac:dyDescent="0.25">
      <c r="A1044" s="23">
        <v>31</v>
      </c>
      <c r="C1044">
        <v>47</v>
      </c>
      <c r="D1044" t="s">
        <v>2138</v>
      </c>
      <c r="E1044" t="s">
        <v>2139</v>
      </c>
      <c r="F1044">
        <v>4</v>
      </c>
      <c r="G1044">
        <v>3</v>
      </c>
      <c r="H1044" t="s">
        <v>2172</v>
      </c>
      <c r="I1044" t="s">
        <v>2173</v>
      </c>
      <c r="J1044" s="23">
        <v>8</v>
      </c>
      <c r="K1044" t="s">
        <v>58</v>
      </c>
    </row>
    <row r="1045" spans="1:22" x14ac:dyDescent="0.25">
      <c r="A1045" s="23">
        <v>31</v>
      </c>
      <c r="C1045">
        <v>48</v>
      </c>
      <c r="D1045" t="s">
        <v>2138</v>
      </c>
      <c r="E1045" t="s">
        <v>2139</v>
      </c>
      <c r="F1045">
        <v>4</v>
      </c>
      <c r="G1045">
        <v>3</v>
      </c>
      <c r="H1045" t="s">
        <v>2174</v>
      </c>
      <c r="I1045" t="s">
        <v>2175</v>
      </c>
      <c r="J1045" s="23">
        <v>8</v>
      </c>
      <c r="K1045" t="s">
        <v>58</v>
      </c>
    </row>
    <row r="1046" spans="1:22" x14ac:dyDescent="0.25">
      <c r="A1046" s="23">
        <v>31</v>
      </c>
      <c r="C1046">
        <v>49</v>
      </c>
      <c r="D1046" t="s">
        <v>2138</v>
      </c>
      <c r="E1046" t="s">
        <v>2139</v>
      </c>
      <c r="F1046">
        <v>4</v>
      </c>
      <c r="G1046">
        <v>3</v>
      </c>
      <c r="H1046" t="s">
        <v>2176</v>
      </c>
      <c r="I1046" t="s">
        <v>2177</v>
      </c>
      <c r="J1046" s="23">
        <v>9</v>
      </c>
      <c r="K1046" t="s">
        <v>58</v>
      </c>
    </row>
    <row r="1047" spans="1:22" x14ac:dyDescent="0.25">
      <c r="A1047" s="23">
        <v>31</v>
      </c>
      <c r="C1047">
        <v>50</v>
      </c>
      <c r="D1047" t="s">
        <v>2138</v>
      </c>
      <c r="E1047" t="s">
        <v>2139</v>
      </c>
      <c r="F1047">
        <v>4</v>
      </c>
      <c r="G1047">
        <v>3</v>
      </c>
      <c r="H1047" t="s">
        <v>2178</v>
      </c>
      <c r="I1047" t="s">
        <v>2179</v>
      </c>
      <c r="J1047" s="23">
        <v>9</v>
      </c>
      <c r="K1047" t="s">
        <v>58</v>
      </c>
    </row>
    <row r="1048" spans="1:22" x14ac:dyDescent="0.25">
      <c r="A1048" s="23">
        <v>31</v>
      </c>
      <c r="C1048">
        <v>51</v>
      </c>
      <c r="D1048" t="s">
        <v>2138</v>
      </c>
      <c r="E1048" t="s">
        <v>2139</v>
      </c>
      <c r="F1048">
        <v>4</v>
      </c>
      <c r="G1048">
        <v>3</v>
      </c>
      <c r="H1048" t="s">
        <v>2180</v>
      </c>
      <c r="I1048" t="s">
        <v>2181</v>
      </c>
      <c r="J1048" s="23">
        <v>10</v>
      </c>
      <c r="K1048" t="s">
        <v>58</v>
      </c>
    </row>
    <row r="1049" spans="1:22" x14ac:dyDescent="0.25">
      <c r="A1049" s="23">
        <v>31</v>
      </c>
      <c r="C1049">
        <v>52</v>
      </c>
      <c r="D1049" t="s">
        <v>2138</v>
      </c>
      <c r="E1049" t="s">
        <v>2139</v>
      </c>
      <c r="F1049">
        <v>4</v>
      </c>
      <c r="G1049">
        <v>3</v>
      </c>
      <c r="H1049" t="s">
        <v>2182</v>
      </c>
      <c r="I1049" t="s">
        <v>2183</v>
      </c>
      <c r="J1049" s="23">
        <v>10</v>
      </c>
      <c r="K1049" t="s">
        <v>58</v>
      </c>
    </row>
    <row r="1050" spans="1:22" x14ac:dyDescent="0.25">
      <c r="A1050" s="23">
        <v>31</v>
      </c>
      <c r="C1050">
        <v>53</v>
      </c>
      <c r="D1050" t="s">
        <v>2138</v>
      </c>
      <c r="E1050" t="s">
        <v>2139</v>
      </c>
      <c r="F1050">
        <v>4</v>
      </c>
      <c r="G1050">
        <v>3</v>
      </c>
      <c r="H1050" t="s">
        <v>2184</v>
      </c>
      <c r="I1050" t="s">
        <v>2185</v>
      </c>
      <c r="J1050" s="23">
        <v>11</v>
      </c>
      <c r="K1050" t="s">
        <v>58</v>
      </c>
    </row>
    <row r="1051" spans="1:22" x14ac:dyDescent="0.25">
      <c r="A1051" s="23">
        <v>31</v>
      </c>
      <c r="C1051">
        <v>54</v>
      </c>
      <c r="D1051" t="s">
        <v>2138</v>
      </c>
      <c r="E1051" t="s">
        <v>2139</v>
      </c>
      <c r="F1051">
        <v>4</v>
      </c>
      <c r="G1051">
        <v>3</v>
      </c>
      <c r="H1051" t="s">
        <v>2186</v>
      </c>
      <c r="I1051" t="s">
        <v>2187</v>
      </c>
      <c r="J1051" s="23">
        <v>11</v>
      </c>
      <c r="K1051" t="s">
        <v>58</v>
      </c>
    </row>
    <row r="1052" spans="1:22" x14ac:dyDescent="0.25">
      <c r="A1052" s="23">
        <v>31</v>
      </c>
      <c r="C1052">
        <v>55</v>
      </c>
      <c r="D1052" t="s">
        <v>2138</v>
      </c>
      <c r="E1052" t="s">
        <v>2139</v>
      </c>
      <c r="F1052">
        <v>4</v>
      </c>
      <c r="G1052">
        <v>3</v>
      </c>
      <c r="H1052" t="s">
        <v>2188</v>
      </c>
      <c r="I1052" t="s">
        <v>2189</v>
      </c>
      <c r="J1052" s="23">
        <v>12</v>
      </c>
      <c r="K1052" s="1" t="s">
        <v>2842</v>
      </c>
      <c r="L1052" s="23" t="s">
        <v>1498</v>
      </c>
      <c r="M1052" s="41">
        <f>$Q$694</f>
        <v>410.92797140000005</v>
      </c>
      <c r="N1052" s="23">
        <v>2</v>
      </c>
      <c r="O1052" s="23">
        <v>2</v>
      </c>
      <c r="P1052" s="23">
        <v>2</v>
      </c>
      <c r="Q1052" s="55">
        <f>(M1052+N1052*$N$2+(O1052*$O$2)+P1052*$P$2)</f>
        <v>418.40986659999999</v>
      </c>
      <c r="R1052" s="60">
        <v>418.08199999999999</v>
      </c>
      <c r="S1052" t="s">
        <v>2895</v>
      </c>
      <c r="T1052" s="10">
        <f t="shared" ref="T1052:T1084" si="116">(Q1052-R1052)/R1052*100</f>
        <v>7.8421601504009508E-2</v>
      </c>
    </row>
    <row r="1053" spans="1:22" s="18" customFormat="1" x14ac:dyDescent="0.25">
      <c r="A1053" s="36">
        <v>31</v>
      </c>
      <c r="C1053" s="18">
        <v>56</v>
      </c>
      <c r="D1053" s="18" t="s">
        <v>2138</v>
      </c>
      <c r="E1053" s="18" t="s">
        <v>2139</v>
      </c>
      <c r="F1053" s="18">
        <v>4</v>
      </c>
      <c r="G1053" s="18">
        <v>3</v>
      </c>
      <c r="H1053" s="18" t="s">
        <v>2190</v>
      </c>
      <c r="I1053" s="18" t="s">
        <v>2191</v>
      </c>
      <c r="J1053" s="36">
        <v>12</v>
      </c>
      <c r="K1053" s="1" t="s">
        <v>2842</v>
      </c>
      <c r="L1053" s="36" t="s">
        <v>1498</v>
      </c>
      <c r="M1053" s="44">
        <f t="shared" ref="M1053" si="117">$Q$694</f>
        <v>410.92797140000005</v>
      </c>
      <c r="N1053" s="36">
        <v>6</v>
      </c>
      <c r="O1053" s="36">
        <v>6</v>
      </c>
      <c r="P1053" s="36">
        <v>6</v>
      </c>
      <c r="Q1053" s="44">
        <f>(M1053+N1053*$N$2+(O1053*$O$2)+P1053*$P$2)</f>
        <v>433.37365700000004</v>
      </c>
      <c r="R1053" s="54">
        <v>432.48200000000003</v>
      </c>
      <c r="S1053" s="28"/>
      <c r="T1053" s="20">
        <f t="shared" si="116"/>
        <v>0.20617204877891085</v>
      </c>
      <c r="U1053" s="36"/>
      <c r="V1053" s="36"/>
    </row>
    <row r="1054" spans="1:22" x14ac:dyDescent="0.25">
      <c r="A1054" s="23">
        <v>31</v>
      </c>
      <c r="C1054">
        <v>57</v>
      </c>
      <c r="D1054" t="s">
        <v>2138</v>
      </c>
      <c r="E1054" t="s">
        <v>2139</v>
      </c>
      <c r="F1054">
        <v>4</v>
      </c>
      <c r="G1054">
        <v>3</v>
      </c>
      <c r="H1054" t="s">
        <v>2192</v>
      </c>
      <c r="I1054" t="s">
        <v>2193</v>
      </c>
      <c r="J1054" s="23">
        <v>13</v>
      </c>
      <c r="K1054" s="1" t="s">
        <v>2842</v>
      </c>
      <c r="L1054" s="23" t="s">
        <v>1703</v>
      </c>
      <c r="M1054" s="41">
        <f>$Q$794</f>
        <v>446.67456420000002</v>
      </c>
      <c r="N1054" s="23">
        <v>0</v>
      </c>
      <c r="O1054" s="23">
        <v>4</v>
      </c>
      <c r="P1054" s="23">
        <v>0</v>
      </c>
      <c r="Q1054" s="41">
        <f>(M1054+N1054*$N$2+(O1054*$O$2)+P1054*$P$2)</f>
        <v>450.6317138</v>
      </c>
      <c r="R1054" s="24">
        <v>451.71300000000002</v>
      </c>
      <c r="S1054" s="7"/>
      <c r="T1054" s="10">
        <f t="shared" si="116"/>
        <v>-0.23937460290051918</v>
      </c>
    </row>
    <row r="1055" spans="1:22" x14ac:dyDescent="0.25">
      <c r="A1055" s="23">
        <v>31</v>
      </c>
      <c r="C1055">
        <v>58</v>
      </c>
      <c r="D1055" t="s">
        <v>2138</v>
      </c>
      <c r="E1055" t="s">
        <v>2139</v>
      </c>
      <c r="F1055">
        <v>4</v>
      </c>
      <c r="G1055">
        <v>3</v>
      </c>
      <c r="H1055" t="s">
        <v>2194</v>
      </c>
      <c r="I1055" t="s">
        <v>2195</v>
      </c>
      <c r="J1055" s="23">
        <v>13</v>
      </c>
      <c r="K1055" s="1" t="s">
        <v>2842</v>
      </c>
      <c r="L1055" s="38" t="s">
        <v>1703</v>
      </c>
      <c r="M1055" s="55">
        <f t="shared" ref="M1055" si="118">$Q$794</f>
        <v>446.67456420000002</v>
      </c>
      <c r="N1055" s="38">
        <v>6</v>
      </c>
      <c r="O1055" s="38">
        <v>4</v>
      </c>
      <c r="P1055" s="38">
        <v>6</v>
      </c>
      <c r="Q1055" s="41">
        <f>(M1055+N1055*$N$2+(O1055*$O$2)+P1055*$P$2)</f>
        <v>467.14167499999996</v>
      </c>
      <c r="R1055" s="24">
        <v>467.87</v>
      </c>
      <c r="S1055" s="7"/>
      <c r="T1055" s="10">
        <f t="shared" si="116"/>
        <v>-0.15566824117811373</v>
      </c>
    </row>
    <row r="1056" spans="1:22" x14ac:dyDescent="0.25">
      <c r="A1056" s="23">
        <v>31</v>
      </c>
      <c r="C1056">
        <v>59</v>
      </c>
      <c r="D1056" t="s">
        <v>2138</v>
      </c>
      <c r="E1056" t="s">
        <v>2139</v>
      </c>
      <c r="F1056">
        <v>4</v>
      </c>
      <c r="G1056">
        <v>3</v>
      </c>
      <c r="H1056" t="s">
        <v>2196</v>
      </c>
      <c r="I1056" t="s">
        <v>2197</v>
      </c>
      <c r="J1056" s="23">
        <v>14</v>
      </c>
      <c r="K1056" s="1" t="s">
        <v>2842</v>
      </c>
      <c r="L1056" s="23" t="s">
        <v>1873</v>
      </c>
      <c r="M1056" s="23">
        <f>$R$893</f>
        <v>483.99599999999998</v>
      </c>
      <c r="N1056" s="23">
        <v>0</v>
      </c>
      <c r="O1056" s="23">
        <v>2</v>
      </c>
      <c r="P1056" s="23">
        <v>0</v>
      </c>
      <c r="Q1056" s="41">
        <f>(M1056+N1056*$N$2+(O1056*$O$2)+P1056*$P$2)</f>
        <v>485.97457479999997</v>
      </c>
      <c r="R1056" s="41">
        <v>486.07600000000002</v>
      </c>
      <c r="S1056" s="7"/>
      <c r="T1056" s="10">
        <f t="shared" si="116"/>
        <v>-2.0866119701456368E-2</v>
      </c>
    </row>
    <row r="1057" spans="1:22" x14ac:dyDescent="0.25">
      <c r="A1057" s="23">
        <v>31</v>
      </c>
      <c r="C1057">
        <v>60</v>
      </c>
      <c r="D1057" t="s">
        <v>2138</v>
      </c>
      <c r="E1057" t="s">
        <v>2139</v>
      </c>
      <c r="F1057">
        <v>4</v>
      </c>
      <c r="G1057">
        <v>3</v>
      </c>
      <c r="H1057" t="s">
        <v>2198</v>
      </c>
      <c r="I1057" t="s">
        <v>2199</v>
      </c>
      <c r="J1057" s="23">
        <v>14</v>
      </c>
      <c r="K1057" s="1" t="s">
        <v>2842</v>
      </c>
      <c r="L1057" s="23" t="s">
        <v>1873</v>
      </c>
      <c r="M1057" s="23">
        <f>$R$893</f>
        <v>483.99599999999998</v>
      </c>
      <c r="N1057" s="23">
        <v>4</v>
      </c>
      <c r="O1057" s="23">
        <v>4</v>
      </c>
      <c r="P1057" s="23">
        <v>4</v>
      </c>
      <c r="Q1057" s="41">
        <f>(M1057+N1057*$N$2+(O1057*$O$2)+P1057*$P$2)</f>
        <v>498.95979039999997</v>
      </c>
      <c r="R1057" s="24">
        <v>500.02499999999998</v>
      </c>
      <c r="S1057" s="7"/>
      <c r="T1057" s="10">
        <f t="shared" si="116"/>
        <v>-0.21303126843657877</v>
      </c>
      <c r="V1057" s="23">
        <v>6.9400000000000003E-2</v>
      </c>
    </row>
    <row r="1058" spans="1:22" s="3" customFormat="1" x14ac:dyDescent="0.25">
      <c r="A1058" s="37">
        <v>31</v>
      </c>
      <c r="C1058" s="3">
        <v>61</v>
      </c>
      <c r="D1058" s="3" t="s">
        <v>2138</v>
      </c>
      <c r="E1058" s="3" t="s">
        <v>2139</v>
      </c>
      <c r="F1058" s="3">
        <v>4</v>
      </c>
      <c r="G1058" s="3">
        <v>3</v>
      </c>
      <c r="H1058" s="3" t="s">
        <v>2200</v>
      </c>
      <c r="I1058" s="3" t="s">
        <v>2201</v>
      </c>
      <c r="J1058" s="37">
        <v>15</v>
      </c>
      <c r="L1058" s="37" t="s">
        <v>2093</v>
      </c>
      <c r="M1058" s="45">
        <f>$Q$1003</f>
        <v>513.75320640000007</v>
      </c>
      <c r="N1058" s="37">
        <v>0</v>
      </c>
      <c r="O1058" s="37">
        <v>2</v>
      </c>
      <c r="P1058" s="37">
        <v>0</v>
      </c>
      <c r="Q1058" s="45">
        <f>(M1058+N1058*$N$2+(O1058*$O$2)+P1058*$P$2)</f>
        <v>515.73178120000011</v>
      </c>
      <c r="R1058" s="63">
        <v>515.44600000000003</v>
      </c>
      <c r="S1058" s="29" t="s">
        <v>2900</v>
      </c>
      <c r="T1058" s="14">
        <f t="shared" si="116"/>
        <v>5.5443480015382345E-2</v>
      </c>
      <c r="U1058" s="37"/>
      <c r="V1058" s="37">
        <v>0.16589999999999999</v>
      </c>
    </row>
    <row r="1059" spans="1:22" x14ac:dyDescent="0.25">
      <c r="A1059" s="23">
        <v>31</v>
      </c>
      <c r="C1059">
        <v>62</v>
      </c>
      <c r="D1059" t="s">
        <v>2138</v>
      </c>
      <c r="E1059" t="s">
        <v>2139</v>
      </c>
      <c r="F1059">
        <v>4</v>
      </c>
      <c r="G1059">
        <v>3</v>
      </c>
      <c r="H1059" t="s">
        <v>2202</v>
      </c>
      <c r="I1059" t="s">
        <v>2203</v>
      </c>
      <c r="J1059" s="23">
        <v>15</v>
      </c>
      <c r="L1059" s="23" t="s">
        <v>2093</v>
      </c>
      <c r="M1059" s="41">
        <f t="shared" ref="M1059:M1084" si="119">$Q$1003</f>
        <v>513.75320640000007</v>
      </c>
      <c r="N1059" s="23">
        <v>4</v>
      </c>
      <c r="O1059" s="23">
        <v>2</v>
      </c>
      <c r="P1059" s="23">
        <v>4</v>
      </c>
      <c r="Q1059" s="41">
        <f>(M1059+N1059*$N$2+(O1059*$O$2)+P1059*$P$2)</f>
        <v>526.73842200000001</v>
      </c>
      <c r="R1059" s="24">
        <v>528.16499999999996</v>
      </c>
      <c r="S1059" s="7"/>
      <c r="T1059" s="10">
        <f t="shared" si="116"/>
        <v>-0.27010082076622827</v>
      </c>
      <c r="V1059" s="23">
        <v>0.116122</v>
      </c>
    </row>
    <row r="1060" spans="1:22" x14ac:dyDescent="0.25">
      <c r="A1060" s="23">
        <v>31</v>
      </c>
      <c r="C1060">
        <v>63</v>
      </c>
      <c r="D1060" t="s">
        <v>2138</v>
      </c>
      <c r="E1060" t="s">
        <v>2139</v>
      </c>
      <c r="F1060">
        <v>4</v>
      </c>
      <c r="G1060">
        <v>3</v>
      </c>
      <c r="H1060" t="s">
        <v>2204</v>
      </c>
      <c r="I1060" t="s">
        <v>2205</v>
      </c>
      <c r="J1060" s="23">
        <v>15</v>
      </c>
      <c r="L1060" s="23" t="s">
        <v>2093</v>
      </c>
      <c r="M1060" s="41">
        <f t="shared" si="119"/>
        <v>513.75320640000007</v>
      </c>
      <c r="N1060" s="23">
        <v>8</v>
      </c>
      <c r="O1060" s="23">
        <v>2</v>
      </c>
      <c r="P1060" s="23">
        <v>8</v>
      </c>
      <c r="Q1060" s="41">
        <f>(M1060+N1060*$N$2+(O1060*$O$2)+P1060*$P$2)</f>
        <v>537.74506280000014</v>
      </c>
      <c r="R1060" s="24">
        <v>540.92899999999997</v>
      </c>
      <c r="S1060" s="7"/>
      <c r="T1060" s="10">
        <f t="shared" si="116"/>
        <v>-0.58860538074309798</v>
      </c>
      <c r="V1060" s="23">
        <v>32.4</v>
      </c>
    </row>
    <row r="1061" spans="1:22" x14ac:dyDescent="0.25">
      <c r="A1061" s="23">
        <v>31</v>
      </c>
      <c r="C1061">
        <v>64</v>
      </c>
      <c r="D1061" t="s">
        <v>2138</v>
      </c>
      <c r="E1061" t="s">
        <v>2139</v>
      </c>
      <c r="F1061">
        <v>4</v>
      </c>
      <c r="G1061">
        <v>3</v>
      </c>
      <c r="H1061" t="s">
        <v>2206</v>
      </c>
      <c r="I1061" t="s">
        <v>2207</v>
      </c>
      <c r="J1061" s="23">
        <v>15</v>
      </c>
      <c r="L1061" s="23" t="s">
        <v>2093</v>
      </c>
      <c r="M1061" s="41">
        <f t="shared" si="119"/>
        <v>513.75320640000007</v>
      </c>
      <c r="N1061" s="38">
        <v>12</v>
      </c>
      <c r="O1061" s="23">
        <v>2</v>
      </c>
      <c r="P1061" s="38">
        <v>12</v>
      </c>
      <c r="Q1061" s="41">
        <f>(M1061+N1061*$N$2+(O1061*$O$2)+P1061*$P$2)</f>
        <v>548.75170360000004</v>
      </c>
      <c r="R1061" s="24">
        <v>551.14599999999996</v>
      </c>
      <c r="S1061" s="7"/>
      <c r="T1061" s="10">
        <f t="shared" si="116"/>
        <v>-0.43442144186838272</v>
      </c>
      <c r="V1061" s="23">
        <v>157.62</v>
      </c>
    </row>
    <row r="1062" spans="1:22" x14ac:dyDescent="0.25">
      <c r="A1062" s="23">
        <v>31</v>
      </c>
      <c r="C1062">
        <v>65</v>
      </c>
      <c r="D1062" t="s">
        <v>2138</v>
      </c>
      <c r="E1062" t="s">
        <v>2139</v>
      </c>
      <c r="F1062">
        <v>4</v>
      </c>
      <c r="G1062">
        <v>3</v>
      </c>
      <c r="H1062" t="s">
        <v>2208</v>
      </c>
      <c r="I1062" t="s">
        <v>2209</v>
      </c>
      <c r="J1062" s="23">
        <v>15</v>
      </c>
      <c r="L1062" s="23" t="s">
        <v>2093</v>
      </c>
      <c r="M1062" s="41">
        <f t="shared" si="119"/>
        <v>513.75320640000007</v>
      </c>
      <c r="N1062" s="38">
        <v>17</v>
      </c>
      <c r="O1062" s="23">
        <v>2</v>
      </c>
      <c r="P1062" s="38">
        <v>17</v>
      </c>
      <c r="Q1062" s="41">
        <f>(M1062+N1062*$N$2+(O1062*$O$2)+P1062*$P$2)</f>
        <v>562.51000460000012</v>
      </c>
      <c r="R1062" s="41">
        <v>563.03499999999997</v>
      </c>
      <c r="S1062" s="7"/>
      <c r="T1062" s="10">
        <f t="shared" si="116"/>
        <v>-9.3243830312476586E-2</v>
      </c>
      <c r="V1062" s="23">
        <v>907.98</v>
      </c>
    </row>
    <row r="1063" spans="1:22" x14ac:dyDescent="0.25">
      <c r="A1063" s="23">
        <v>31</v>
      </c>
      <c r="C1063">
        <v>66</v>
      </c>
      <c r="D1063" t="s">
        <v>2138</v>
      </c>
      <c r="E1063" t="s">
        <v>2139</v>
      </c>
      <c r="F1063">
        <v>4</v>
      </c>
      <c r="G1063">
        <v>3</v>
      </c>
      <c r="H1063" t="s">
        <v>2210</v>
      </c>
      <c r="I1063" t="s">
        <v>2211</v>
      </c>
      <c r="J1063" s="23">
        <v>15</v>
      </c>
      <c r="L1063" s="23" t="s">
        <v>2093</v>
      </c>
      <c r="M1063" s="41">
        <f t="shared" si="119"/>
        <v>513.75320640000007</v>
      </c>
      <c r="N1063" s="23">
        <v>20</v>
      </c>
      <c r="O1063" s="23">
        <v>2</v>
      </c>
      <c r="P1063" s="23">
        <v>20</v>
      </c>
      <c r="Q1063" s="41">
        <f>(M1063+N1063*$N$2+(O1063*$O$2)+P1063*$P$2)</f>
        <v>570.76498520000007</v>
      </c>
      <c r="R1063" s="24">
        <v>572.17499999999995</v>
      </c>
      <c r="S1063" s="7"/>
      <c r="T1063" s="10">
        <f t="shared" si="116"/>
        <v>-0.24643068991128336</v>
      </c>
      <c r="V1063" s="23">
        <v>33494.400000000001</v>
      </c>
    </row>
    <row r="1064" spans="1:22" x14ac:dyDescent="0.25">
      <c r="A1064" s="23">
        <v>31</v>
      </c>
      <c r="C1064">
        <v>67</v>
      </c>
      <c r="D1064" t="s">
        <v>2138</v>
      </c>
      <c r="E1064" t="s">
        <v>2139</v>
      </c>
      <c r="F1064">
        <v>4</v>
      </c>
      <c r="G1064">
        <v>3</v>
      </c>
      <c r="H1064" t="s">
        <v>2212</v>
      </c>
      <c r="I1064" t="s">
        <v>2213</v>
      </c>
      <c r="J1064" s="23">
        <v>15</v>
      </c>
      <c r="L1064" s="23" t="s">
        <v>2093</v>
      </c>
      <c r="M1064" s="41">
        <f t="shared" si="119"/>
        <v>513.75320640000007</v>
      </c>
      <c r="N1064" s="23">
        <v>24</v>
      </c>
      <c r="O1064" s="23">
        <v>2</v>
      </c>
      <c r="P1064" s="23">
        <v>24</v>
      </c>
      <c r="Q1064" s="41">
        <f>(M1064+N1064*$N$2+(O1064*$O$2)+P1064*$P$2)</f>
        <v>581.7716260000002</v>
      </c>
      <c r="R1064" s="41">
        <v>583.40200000000004</v>
      </c>
      <c r="S1064" s="7"/>
      <c r="T1064" s="10">
        <f t="shared" si="116"/>
        <v>-0.27945978930477555</v>
      </c>
      <c r="V1064" s="23">
        <v>281810.88</v>
      </c>
    </row>
    <row r="1065" spans="1:22" x14ac:dyDescent="0.25">
      <c r="A1065" s="23">
        <v>31</v>
      </c>
      <c r="C1065">
        <v>68</v>
      </c>
      <c r="D1065" t="s">
        <v>2138</v>
      </c>
      <c r="E1065" t="s">
        <v>2139</v>
      </c>
      <c r="F1065">
        <v>4</v>
      </c>
      <c r="G1065">
        <v>3</v>
      </c>
      <c r="H1065" t="s">
        <v>2214</v>
      </c>
      <c r="I1065" t="s">
        <v>2215</v>
      </c>
      <c r="J1065" s="23">
        <v>15</v>
      </c>
      <c r="L1065" s="23" t="s">
        <v>2093</v>
      </c>
      <c r="M1065" s="41">
        <f t="shared" si="119"/>
        <v>513.75320640000007</v>
      </c>
      <c r="N1065" s="38">
        <v>27</v>
      </c>
      <c r="O1065" s="23">
        <v>2</v>
      </c>
      <c r="P1065" s="38">
        <v>27</v>
      </c>
      <c r="Q1065" s="41">
        <f>(M1065+N1065*$N$2+(O1065*$O$2)+P1065*$P$2)</f>
        <v>590.02660660000015</v>
      </c>
      <c r="R1065" s="24">
        <v>591.67992600000002</v>
      </c>
      <c r="S1065" s="7"/>
      <c r="T1065" s="10">
        <f t="shared" si="116"/>
        <v>-0.27942800276781282</v>
      </c>
      <c r="V1065" s="23">
        <v>4070.52</v>
      </c>
    </row>
    <row r="1066" spans="1:22" s="6" customFormat="1" x14ac:dyDescent="0.25">
      <c r="A1066" s="32">
        <v>31</v>
      </c>
      <c r="B1066" s="6" t="s">
        <v>19</v>
      </c>
      <c r="C1066" s="6">
        <v>69</v>
      </c>
      <c r="D1066" s="6" t="s">
        <v>2138</v>
      </c>
      <c r="E1066" s="6" t="s">
        <v>2139</v>
      </c>
      <c r="F1066" s="6">
        <v>4</v>
      </c>
      <c r="G1066" s="6">
        <v>3</v>
      </c>
      <c r="H1066" s="6" t="s">
        <v>2216</v>
      </c>
      <c r="I1066" s="6" t="s">
        <v>2217</v>
      </c>
      <c r="J1066" s="32">
        <v>15</v>
      </c>
      <c r="K1066" s="6" t="s">
        <v>19</v>
      </c>
      <c r="L1066" s="32" t="s">
        <v>2093</v>
      </c>
      <c r="M1066" s="43">
        <f t="shared" si="119"/>
        <v>513.75320640000007</v>
      </c>
      <c r="N1066" s="64">
        <v>31</v>
      </c>
      <c r="O1066" s="32">
        <v>2</v>
      </c>
      <c r="P1066" s="64">
        <v>31</v>
      </c>
      <c r="Q1066" s="43">
        <f>(M1066+N1066*$N$2+(O1066*$O$2)+P1066*$P$2)</f>
        <v>601.03324740000016</v>
      </c>
      <c r="R1066" s="43">
        <v>601.98900000000003</v>
      </c>
      <c r="S1066" s="9"/>
      <c r="T1066" s="15">
        <f t="shared" si="116"/>
        <v>-0.1587657914014822</v>
      </c>
      <c r="U1066" s="32"/>
      <c r="V1066" s="32" t="s">
        <v>25</v>
      </c>
    </row>
    <row r="1067" spans="1:22" x14ac:dyDescent="0.25">
      <c r="A1067" s="23">
        <v>31</v>
      </c>
      <c r="C1067">
        <v>70</v>
      </c>
      <c r="D1067" t="s">
        <v>2138</v>
      </c>
      <c r="E1067" t="s">
        <v>2139</v>
      </c>
      <c r="F1067">
        <v>4</v>
      </c>
      <c r="G1067">
        <v>3</v>
      </c>
      <c r="H1067" t="s">
        <v>2218</v>
      </c>
      <c r="I1067" t="s">
        <v>2219</v>
      </c>
      <c r="J1067" s="23">
        <v>15</v>
      </c>
      <c r="L1067" s="23" t="s">
        <v>2093</v>
      </c>
      <c r="M1067" s="41">
        <f t="shared" si="119"/>
        <v>513.75320640000007</v>
      </c>
      <c r="N1067" s="23">
        <v>34</v>
      </c>
      <c r="O1067" s="23">
        <v>2</v>
      </c>
      <c r="P1067" s="23">
        <v>34</v>
      </c>
      <c r="Q1067" s="41">
        <f>(M1067+N1067*$N$2+(O1067*$O$2)+P1067*$P$2)</f>
        <v>609.28822800000012</v>
      </c>
      <c r="R1067" s="24">
        <v>609.64400000000001</v>
      </c>
      <c r="S1067" s="7"/>
      <c r="T1067" s="10">
        <f t="shared" si="116"/>
        <v>-5.8357336412707753E-2</v>
      </c>
      <c r="V1067" s="23">
        <v>1268.4000000000001</v>
      </c>
    </row>
    <row r="1068" spans="1:22" x14ac:dyDescent="0.25">
      <c r="A1068" s="23">
        <v>31</v>
      </c>
      <c r="B1068" t="s">
        <v>19</v>
      </c>
      <c r="C1068">
        <v>71</v>
      </c>
      <c r="D1068" t="s">
        <v>2138</v>
      </c>
      <c r="E1068" t="s">
        <v>2139</v>
      </c>
      <c r="F1068">
        <v>4</v>
      </c>
      <c r="G1068">
        <v>3</v>
      </c>
      <c r="H1068" t="s">
        <v>2220</v>
      </c>
      <c r="I1068" t="s">
        <v>2221</v>
      </c>
      <c r="J1068" s="23">
        <v>15</v>
      </c>
      <c r="K1068" t="s">
        <v>19</v>
      </c>
      <c r="L1068" s="23" t="s">
        <v>2093</v>
      </c>
      <c r="M1068" s="41">
        <f t="shared" si="119"/>
        <v>513.75320640000007</v>
      </c>
      <c r="N1068" s="23">
        <v>37</v>
      </c>
      <c r="O1068" s="23">
        <v>2</v>
      </c>
      <c r="P1068" s="23">
        <v>37</v>
      </c>
      <c r="Q1068" s="41">
        <f>(M1068+N1068*$N$2+(O1068*$O$2)+P1068*$P$2)</f>
        <v>617.54320860000018</v>
      </c>
      <c r="R1068" s="41">
        <v>618.947</v>
      </c>
      <c r="S1068" s="7"/>
      <c r="T1068" s="10">
        <f t="shared" si="116"/>
        <v>-0.22680316731478112</v>
      </c>
      <c r="V1068" s="23" t="s">
        <v>25</v>
      </c>
    </row>
    <row r="1069" spans="1:22" x14ac:dyDescent="0.25">
      <c r="A1069" s="23">
        <v>31</v>
      </c>
      <c r="C1069">
        <v>72</v>
      </c>
      <c r="D1069" t="s">
        <v>2138</v>
      </c>
      <c r="E1069" t="s">
        <v>2139</v>
      </c>
      <c r="F1069">
        <v>4</v>
      </c>
      <c r="G1069">
        <v>3</v>
      </c>
      <c r="H1069" t="s">
        <v>2222</v>
      </c>
      <c r="I1069" t="s">
        <v>2223</v>
      </c>
      <c r="J1069" s="23">
        <v>15</v>
      </c>
      <c r="L1069" s="23" t="s">
        <v>2093</v>
      </c>
      <c r="M1069" s="41">
        <f t="shared" si="119"/>
        <v>513.75320640000007</v>
      </c>
      <c r="N1069" s="38">
        <v>39</v>
      </c>
      <c r="O1069" s="23">
        <v>2</v>
      </c>
      <c r="P1069" s="38">
        <v>39</v>
      </c>
      <c r="Q1069" s="41">
        <f>(M1069+N1069*$N$2+(O1069*$O$2)+P1069*$P$2)</f>
        <v>623.04652900000008</v>
      </c>
      <c r="R1069" s="41">
        <v>625.46799999999996</v>
      </c>
      <c r="S1069" s="7"/>
      <c r="T1069" s="10">
        <f t="shared" si="116"/>
        <v>-0.38714546547543333</v>
      </c>
      <c r="V1069" s="23">
        <v>50490</v>
      </c>
    </row>
    <row r="1070" spans="1:22" x14ac:dyDescent="0.25">
      <c r="A1070" s="23">
        <v>31</v>
      </c>
      <c r="C1070">
        <v>73</v>
      </c>
      <c r="D1070" t="s">
        <v>2138</v>
      </c>
      <c r="E1070" t="s">
        <v>2139</v>
      </c>
      <c r="F1070">
        <v>4</v>
      </c>
      <c r="G1070">
        <v>3</v>
      </c>
      <c r="H1070" t="s">
        <v>2224</v>
      </c>
      <c r="I1070" t="s">
        <v>2225</v>
      </c>
      <c r="J1070" s="23">
        <v>15</v>
      </c>
      <c r="L1070" s="23" t="s">
        <v>2093</v>
      </c>
      <c r="M1070" s="41">
        <f t="shared" si="119"/>
        <v>513.75320640000007</v>
      </c>
      <c r="N1070" s="23">
        <v>43</v>
      </c>
      <c r="O1070" s="23">
        <v>2</v>
      </c>
      <c r="P1070" s="23">
        <v>43</v>
      </c>
      <c r="Q1070" s="41">
        <f>(M1070+N1070*$N$2+(O1070*$O$2)+P1070*$P$2)</f>
        <v>634.05316980000009</v>
      </c>
      <c r="R1070" s="41">
        <v>634.65700000000004</v>
      </c>
      <c r="S1070" s="7"/>
      <c r="T1070" s="10">
        <f t="shared" si="116"/>
        <v>-9.514276215340689E-2</v>
      </c>
      <c r="V1070" s="23">
        <v>17496</v>
      </c>
    </row>
    <row r="1071" spans="1:22" x14ac:dyDescent="0.25">
      <c r="A1071" s="23">
        <v>31</v>
      </c>
      <c r="C1071">
        <v>74</v>
      </c>
      <c r="D1071" t="s">
        <v>2138</v>
      </c>
      <c r="E1071" t="s">
        <v>2139</v>
      </c>
      <c r="F1071">
        <v>4</v>
      </c>
      <c r="G1071">
        <v>3</v>
      </c>
      <c r="H1071" t="s">
        <v>2226</v>
      </c>
      <c r="I1071" t="s">
        <v>2227</v>
      </c>
      <c r="J1071" s="23">
        <v>15</v>
      </c>
      <c r="L1071" s="23" t="s">
        <v>2093</v>
      </c>
      <c r="M1071" s="41">
        <f t="shared" si="119"/>
        <v>513.75320640000007</v>
      </c>
      <c r="N1071" s="38">
        <v>45</v>
      </c>
      <c r="O1071" s="23">
        <v>2</v>
      </c>
      <c r="P1071" s="38">
        <v>45</v>
      </c>
      <c r="Q1071" s="41">
        <f>(M1071+N1071*$N$2+(O1071*$O$2)+P1071*$P$2)</f>
        <v>639.55649020000021</v>
      </c>
      <c r="R1071" s="24">
        <v>641.07799999999997</v>
      </c>
      <c r="S1071" s="7"/>
      <c r="T1071" s="10">
        <f t="shared" si="116"/>
        <v>-0.23733614318378771</v>
      </c>
      <c r="V1071" s="23">
        <v>487.2</v>
      </c>
    </row>
    <row r="1072" spans="1:22" x14ac:dyDescent="0.25">
      <c r="A1072" s="23">
        <v>31</v>
      </c>
      <c r="C1072">
        <v>75</v>
      </c>
      <c r="D1072" t="s">
        <v>2138</v>
      </c>
      <c r="E1072" t="s">
        <v>2139</v>
      </c>
      <c r="F1072">
        <v>4</v>
      </c>
      <c r="G1072">
        <v>3</v>
      </c>
      <c r="H1072" t="s">
        <v>2228</v>
      </c>
      <c r="I1072" t="s">
        <v>2229</v>
      </c>
      <c r="J1072" s="23">
        <v>15</v>
      </c>
      <c r="L1072" s="23" t="s">
        <v>2093</v>
      </c>
      <c r="M1072" s="41">
        <f t="shared" si="119"/>
        <v>513.75320640000007</v>
      </c>
      <c r="N1072" s="23">
        <v>48</v>
      </c>
      <c r="O1072" s="23">
        <v>2</v>
      </c>
      <c r="P1072" s="23">
        <v>48</v>
      </c>
      <c r="Q1072" s="41">
        <f>(M1072+N1072*$N$2+(O1072*$O$2)+P1072*$P$2)</f>
        <v>647.81147080000005</v>
      </c>
      <c r="R1072" s="41">
        <v>649.55999999999995</v>
      </c>
      <c r="S1072" s="7"/>
      <c r="T1072" s="10">
        <f t="shared" si="116"/>
        <v>-0.26918671100435582</v>
      </c>
      <c r="V1072" s="23">
        <v>126</v>
      </c>
    </row>
    <row r="1073" spans="1:22" x14ac:dyDescent="0.25">
      <c r="A1073" s="23">
        <v>31</v>
      </c>
      <c r="C1073">
        <v>76</v>
      </c>
      <c r="D1073" t="s">
        <v>2138</v>
      </c>
      <c r="E1073" t="s">
        <v>2139</v>
      </c>
      <c r="F1073">
        <v>4</v>
      </c>
      <c r="G1073">
        <v>3</v>
      </c>
      <c r="H1073" t="s">
        <v>2230</v>
      </c>
      <c r="I1073" t="s">
        <v>2231</v>
      </c>
      <c r="J1073" s="23">
        <v>15</v>
      </c>
      <c r="L1073" s="23" t="s">
        <v>2093</v>
      </c>
      <c r="M1073" s="41">
        <f t="shared" si="119"/>
        <v>513.75320640000007</v>
      </c>
      <c r="N1073" s="23">
        <v>50</v>
      </c>
      <c r="O1073" s="23">
        <v>2</v>
      </c>
      <c r="P1073" s="23">
        <v>50</v>
      </c>
      <c r="Q1073" s="41">
        <f>(M1073+N1073*$N$2+(O1073*$O$2)+P1073*$P$2)</f>
        <v>653.31479120000017</v>
      </c>
      <c r="R1073" s="41">
        <v>655.37</v>
      </c>
      <c r="S1073" s="7"/>
      <c r="T1073" s="10">
        <f t="shared" si="116"/>
        <v>-0.31359519050304901</v>
      </c>
      <c r="V1073" s="23">
        <v>30.6</v>
      </c>
    </row>
    <row r="1074" spans="1:22" x14ac:dyDescent="0.25">
      <c r="A1074" s="23">
        <v>31</v>
      </c>
      <c r="C1074">
        <v>77</v>
      </c>
      <c r="D1074" t="s">
        <v>2138</v>
      </c>
      <c r="E1074" t="s">
        <v>2139</v>
      </c>
      <c r="F1074">
        <v>4</v>
      </c>
      <c r="G1074">
        <v>3</v>
      </c>
      <c r="H1074" t="s">
        <v>2232</v>
      </c>
      <c r="I1074" t="s">
        <v>2233</v>
      </c>
      <c r="J1074" s="23">
        <v>15</v>
      </c>
      <c r="L1074" s="23" t="s">
        <v>2093</v>
      </c>
      <c r="M1074" s="41">
        <f t="shared" si="119"/>
        <v>513.75320640000007</v>
      </c>
      <c r="N1074" s="23">
        <v>53</v>
      </c>
      <c r="O1074" s="23">
        <v>2</v>
      </c>
      <c r="P1074" s="23">
        <v>53</v>
      </c>
      <c r="Q1074" s="41">
        <f>(M1074+N1074*$N$2+(O1074*$O$2)+P1074*$P$2)</f>
        <v>661.56977180000013</v>
      </c>
      <c r="R1074" s="24">
        <v>663.11300000000006</v>
      </c>
      <c r="S1074" s="7"/>
      <c r="T1074" s="10">
        <f t="shared" si="116"/>
        <v>-0.23272476938318662</v>
      </c>
      <c r="V1074" s="23">
        <v>13.2</v>
      </c>
    </row>
    <row r="1075" spans="1:22" x14ac:dyDescent="0.25">
      <c r="A1075" s="23">
        <v>31</v>
      </c>
      <c r="C1075">
        <v>78</v>
      </c>
      <c r="D1075" t="s">
        <v>2138</v>
      </c>
      <c r="E1075" t="s">
        <v>2139</v>
      </c>
      <c r="F1075">
        <v>4</v>
      </c>
      <c r="G1075">
        <v>3</v>
      </c>
      <c r="H1075" t="s">
        <v>2234</v>
      </c>
      <c r="I1075" t="s">
        <v>2235</v>
      </c>
      <c r="J1075" s="23">
        <v>15</v>
      </c>
      <c r="L1075" s="23" t="s">
        <v>2093</v>
      </c>
      <c r="M1075" s="41">
        <f t="shared" si="119"/>
        <v>513.75320640000007</v>
      </c>
      <c r="N1075" s="23">
        <v>55</v>
      </c>
      <c r="O1075" s="23">
        <v>2</v>
      </c>
      <c r="P1075" s="23">
        <v>55</v>
      </c>
      <c r="Q1075" s="41">
        <f>(M1075+N1075*$N$2+(O1075*$O$2)+P1075*$P$2)</f>
        <v>667.07309220000013</v>
      </c>
      <c r="R1075" s="41">
        <v>668.97199999999998</v>
      </c>
      <c r="S1075" s="7"/>
      <c r="T1075" s="10">
        <f t="shared" si="116"/>
        <v>-0.28385460079044372</v>
      </c>
      <c r="V1075" s="23">
        <v>5.09</v>
      </c>
    </row>
    <row r="1076" spans="1:22" x14ac:dyDescent="0.25">
      <c r="A1076" s="23">
        <v>31</v>
      </c>
      <c r="C1076">
        <v>79</v>
      </c>
      <c r="D1076" t="s">
        <v>2138</v>
      </c>
      <c r="E1076" t="s">
        <v>2139</v>
      </c>
      <c r="F1076">
        <v>4</v>
      </c>
      <c r="G1076">
        <v>3</v>
      </c>
      <c r="H1076" t="s">
        <v>2236</v>
      </c>
      <c r="I1076" t="s">
        <v>2237</v>
      </c>
      <c r="J1076" s="23">
        <v>15</v>
      </c>
      <c r="L1076" s="23" t="s">
        <v>2093</v>
      </c>
      <c r="M1076" s="41">
        <f t="shared" si="119"/>
        <v>513.75320640000007</v>
      </c>
      <c r="N1076" s="23">
        <v>58</v>
      </c>
      <c r="O1076" s="23">
        <v>2</v>
      </c>
      <c r="P1076" s="23">
        <v>58</v>
      </c>
      <c r="Q1076" s="41">
        <f>(M1076+N1076*$N$2+(O1076*$O$2)+P1076*$P$2)</f>
        <v>675.3280728000002</v>
      </c>
      <c r="R1076" s="41">
        <v>675.86900000000003</v>
      </c>
      <c r="S1076" s="7"/>
      <c r="T1076" s="10">
        <f t="shared" si="116"/>
        <v>-8.0034326178568357E-2</v>
      </c>
      <c r="V1076" s="23">
        <v>2.8479999999999999</v>
      </c>
    </row>
    <row r="1077" spans="1:22" x14ac:dyDescent="0.25">
      <c r="A1077" s="23">
        <v>31</v>
      </c>
      <c r="C1077">
        <v>80</v>
      </c>
      <c r="D1077" t="s">
        <v>2138</v>
      </c>
      <c r="E1077" t="s">
        <v>2139</v>
      </c>
      <c r="F1077">
        <v>4</v>
      </c>
      <c r="G1077">
        <v>3</v>
      </c>
      <c r="H1077" t="s">
        <v>2238</v>
      </c>
      <c r="I1077" t="s">
        <v>2239</v>
      </c>
      <c r="J1077" s="23">
        <v>15</v>
      </c>
      <c r="L1077" s="23" t="s">
        <v>2093</v>
      </c>
      <c r="M1077" s="41">
        <f t="shared" si="119"/>
        <v>513.75320640000007</v>
      </c>
      <c r="N1077" s="23">
        <v>59</v>
      </c>
      <c r="O1077" s="23">
        <v>2</v>
      </c>
      <c r="P1077" s="23">
        <v>59</v>
      </c>
      <c r="Q1077" s="41">
        <f>(M1077+N1077*$N$2+(O1077*$O$2)+P1077*$P$2)</f>
        <v>678.07973300000015</v>
      </c>
      <c r="R1077" s="41">
        <v>680.52</v>
      </c>
      <c r="S1077" s="7"/>
      <c r="T1077" s="10">
        <f t="shared" si="116"/>
        <v>-0.35858857932167099</v>
      </c>
      <c r="V1077" s="23">
        <v>1.9</v>
      </c>
    </row>
    <row r="1078" spans="1:22" x14ac:dyDescent="0.25">
      <c r="A1078" s="23">
        <v>31</v>
      </c>
      <c r="C1078">
        <v>81</v>
      </c>
      <c r="D1078" t="s">
        <v>2138</v>
      </c>
      <c r="E1078" t="s">
        <v>2139</v>
      </c>
      <c r="F1078">
        <v>4</v>
      </c>
      <c r="G1078">
        <v>3</v>
      </c>
      <c r="H1078" t="s">
        <v>2240</v>
      </c>
      <c r="I1078" t="s">
        <v>2241</v>
      </c>
      <c r="J1078" s="23">
        <v>15</v>
      </c>
      <c r="L1078" s="23" t="s">
        <v>2093</v>
      </c>
      <c r="M1078" s="41">
        <f t="shared" si="119"/>
        <v>513.75320640000007</v>
      </c>
      <c r="N1078" s="23">
        <v>62</v>
      </c>
      <c r="O1078" s="23">
        <v>2</v>
      </c>
      <c r="P1078" s="23">
        <v>62</v>
      </c>
      <c r="Q1078" s="41">
        <f>(M1078+N1078*$N$2+(O1078*$O$2)+P1078*$P$2)</f>
        <v>686.3347136000001</v>
      </c>
      <c r="R1078" s="41">
        <v>687.50599999999997</v>
      </c>
      <c r="S1078" s="7"/>
      <c r="T1078" s="10">
        <f t="shared" si="116"/>
        <v>-0.17036744406592405</v>
      </c>
      <c r="V1078" s="23">
        <v>1.2170000000000001</v>
      </c>
    </row>
    <row r="1079" spans="1:22" x14ac:dyDescent="0.25">
      <c r="A1079" s="23">
        <v>31</v>
      </c>
      <c r="C1079">
        <v>82</v>
      </c>
      <c r="D1079" t="s">
        <v>2138</v>
      </c>
      <c r="E1079" t="s">
        <v>2139</v>
      </c>
      <c r="F1079">
        <v>4</v>
      </c>
      <c r="G1079">
        <v>3</v>
      </c>
      <c r="H1079" t="s">
        <v>2242</v>
      </c>
      <c r="I1079" t="s">
        <v>2243</v>
      </c>
      <c r="J1079" s="23">
        <v>15</v>
      </c>
      <c r="L1079" s="23" t="s">
        <v>2093</v>
      </c>
      <c r="M1079" s="41">
        <f t="shared" si="119"/>
        <v>513.75320640000007</v>
      </c>
      <c r="N1079" s="23">
        <v>61</v>
      </c>
      <c r="O1079" s="23">
        <v>2</v>
      </c>
      <c r="P1079" s="23">
        <v>61</v>
      </c>
      <c r="Q1079" s="41">
        <f>(M1079+N1079*$N$2+(O1079*$O$2)+P1079*$P$2)</f>
        <v>683.58305340000015</v>
      </c>
      <c r="R1079" s="24">
        <v>690.54200000000003</v>
      </c>
      <c r="S1079" s="25">
        <v>0.29799999999999999</v>
      </c>
      <c r="T1079" s="10">
        <f t="shared" si="116"/>
        <v>-1.0077513894882393</v>
      </c>
      <c r="V1079" s="23">
        <v>0.6</v>
      </c>
    </row>
    <row r="1080" spans="1:22" x14ac:dyDescent="0.25">
      <c r="A1080" s="23">
        <v>31</v>
      </c>
      <c r="C1080">
        <v>83</v>
      </c>
      <c r="D1080" t="s">
        <v>2138</v>
      </c>
      <c r="E1080" t="s">
        <v>2139</v>
      </c>
      <c r="F1080">
        <v>4</v>
      </c>
      <c r="G1080">
        <v>3</v>
      </c>
      <c r="H1080" t="s">
        <v>2244</v>
      </c>
      <c r="I1080" t="s">
        <v>2245</v>
      </c>
      <c r="J1080" s="23">
        <v>15</v>
      </c>
      <c r="L1080" s="23" t="s">
        <v>2093</v>
      </c>
      <c r="M1080" s="41">
        <f t="shared" si="119"/>
        <v>513.75320640000007</v>
      </c>
      <c r="N1080" s="23">
        <v>65</v>
      </c>
      <c r="O1080" s="23">
        <v>2</v>
      </c>
      <c r="P1080" s="23">
        <v>65</v>
      </c>
      <c r="Q1080" s="41">
        <f>(M1080+N1080*$N$2+(O1080*$O$2)+P1080*$P$2)</f>
        <v>694.58969420000005</v>
      </c>
      <c r="R1080" s="41">
        <v>695.15700000000004</v>
      </c>
      <c r="S1080" s="7"/>
      <c r="T1080" s="10">
        <f t="shared" si="116"/>
        <v>-8.1608298557014528E-2</v>
      </c>
      <c r="V1080" s="23">
        <v>0.31</v>
      </c>
    </row>
    <row r="1081" spans="1:22" x14ac:dyDescent="0.25">
      <c r="A1081" s="23">
        <v>31</v>
      </c>
      <c r="C1081">
        <v>84</v>
      </c>
      <c r="D1081" t="s">
        <v>2138</v>
      </c>
      <c r="E1081" t="s">
        <v>2139</v>
      </c>
      <c r="F1081">
        <v>4</v>
      </c>
      <c r="G1081">
        <v>3</v>
      </c>
      <c r="H1081" t="s">
        <v>2246</v>
      </c>
      <c r="I1081" t="s">
        <v>2247</v>
      </c>
      <c r="J1081" s="23">
        <v>15</v>
      </c>
      <c r="L1081" s="23" t="s">
        <v>2093</v>
      </c>
      <c r="M1081" s="41">
        <f t="shared" si="119"/>
        <v>513.75320640000007</v>
      </c>
      <c r="N1081" s="23">
        <v>66</v>
      </c>
      <c r="O1081" s="23">
        <v>2</v>
      </c>
      <c r="P1081" s="23">
        <v>66</v>
      </c>
      <c r="Q1081" s="41">
        <f>(M1081+N1081*$N$2+(O1081*$O$2)+P1081*$P$2)</f>
        <v>697.34135440000023</v>
      </c>
      <c r="R1081" s="41">
        <v>698.13300000000004</v>
      </c>
      <c r="S1081" s="7"/>
      <c r="T1081" s="10">
        <f t="shared" si="116"/>
        <v>-0.11339466835113234</v>
      </c>
      <c r="V1081" s="23">
        <v>9.7600000000000006E-2</v>
      </c>
    </row>
    <row r="1082" spans="1:22" x14ac:dyDescent="0.25">
      <c r="A1082" s="23">
        <v>31</v>
      </c>
      <c r="C1082">
        <v>85</v>
      </c>
      <c r="D1082" t="s">
        <v>2138</v>
      </c>
      <c r="E1082" t="s">
        <v>2139</v>
      </c>
      <c r="F1082">
        <v>4</v>
      </c>
      <c r="G1082">
        <v>3</v>
      </c>
      <c r="H1082" t="s">
        <v>2248</v>
      </c>
      <c r="I1082" t="s">
        <v>2249</v>
      </c>
      <c r="J1082" s="23">
        <v>15</v>
      </c>
      <c r="L1082" s="23" t="s">
        <v>2093</v>
      </c>
      <c r="M1082" s="41">
        <f t="shared" si="119"/>
        <v>513.75320640000007</v>
      </c>
      <c r="N1082" s="23">
        <v>67</v>
      </c>
      <c r="O1082" s="23">
        <v>2</v>
      </c>
      <c r="P1082" s="23">
        <v>67</v>
      </c>
      <c r="Q1082" s="41">
        <f>(M1082+N1082*$N$2+(O1082*$O$2)+P1082*$P$2)</f>
        <v>700.09301460000006</v>
      </c>
      <c r="R1082" s="41">
        <v>701.55600000000004</v>
      </c>
      <c r="S1082" s="7"/>
      <c r="T1082" s="10">
        <f t="shared" si="116"/>
        <v>-0.20853437216700868</v>
      </c>
      <c r="V1082" s="23">
        <v>9.5299999999999996E-2</v>
      </c>
    </row>
    <row r="1083" spans="1:22" x14ac:dyDescent="0.25">
      <c r="A1083" s="23">
        <v>31</v>
      </c>
      <c r="C1083">
        <v>86</v>
      </c>
      <c r="D1083" t="s">
        <v>2138</v>
      </c>
      <c r="E1083" t="s">
        <v>2139</v>
      </c>
      <c r="F1083">
        <v>4</v>
      </c>
      <c r="G1083">
        <v>3</v>
      </c>
      <c r="H1083" t="s">
        <v>2250</v>
      </c>
      <c r="I1083" t="s">
        <v>2251</v>
      </c>
      <c r="J1083" s="23">
        <v>15</v>
      </c>
      <c r="L1083" s="23" t="s">
        <v>2093</v>
      </c>
      <c r="M1083" s="41">
        <f t="shared" si="119"/>
        <v>513.75320640000007</v>
      </c>
      <c r="N1083" s="23">
        <v>68</v>
      </c>
      <c r="O1083" s="23">
        <v>2</v>
      </c>
      <c r="P1083" s="23">
        <v>68</v>
      </c>
      <c r="Q1083" s="41">
        <f>(M1083+N1083*$N$2+(O1083*$O$2)+P1083*$P$2)</f>
        <v>702.84467480000012</v>
      </c>
      <c r="R1083" s="24">
        <v>703.96299999999997</v>
      </c>
      <c r="S1083" s="7"/>
      <c r="T1083" s="10">
        <f t="shared" si="116"/>
        <v>-0.15886136061126008</v>
      </c>
      <c r="V1083" s="23">
        <v>4.9000000000000002E-2</v>
      </c>
    </row>
    <row r="1084" spans="1:22" x14ac:dyDescent="0.25">
      <c r="A1084" s="23">
        <v>31</v>
      </c>
      <c r="C1084">
        <v>87</v>
      </c>
      <c r="D1084" t="s">
        <v>2138</v>
      </c>
      <c r="E1084" t="s">
        <v>2139</v>
      </c>
      <c r="F1084">
        <v>4</v>
      </c>
      <c r="G1084">
        <v>3</v>
      </c>
      <c r="H1084" t="s">
        <v>2252</v>
      </c>
      <c r="I1084" t="s">
        <v>2253</v>
      </c>
      <c r="J1084" s="23">
        <v>15</v>
      </c>
      <c r="L1084" s="23" t="s">
        <v>2093</v>
      </c>
      <c r="M1084" s="41">
        <f t="shared" si="119"/>
        <v>513.75320640000007</v>
      </c>
      <c r="N1084" s="23">
        <v>69</v>
      </c>
      <c r="O1084" s="23">
        <v>2</v>
      </c>
      <c r="P1084" s="23">
        <v>69</v>
      </c>
      <c r="Q1084" s="41">
        <f>(M1084+N1084*$N$2+(O1084*$O$2)+P1084*$P$2)</f>
        <v>705.59633500000007</v>
      </c>
      <c r="R1084" s="41">
        <v>707.2</v>
      </c>
      <c r="S1084" s="7"/>
      <c r="T1084" s="10">
        <f t="shared" si="116"/>
        <v>-0.22676258484162584</v>
      </c>
    </row>
    <row r="1085" spans="1:22" x14ac:dyDescent="0.25">
      <c r="A1085" s="23">
        <v>31</v>
      </c>
      <c r="C1085">
        <v>88</v>
      </c>
      <c r="D1085" t="s">
        <v>2138</v>
      </c>
      <c r="E1085" t="s">
        <v>2139</v>
      </c>
      <c r="F1085">
        <v>4</v>
      </c>
      <c r="G1085">
        <v>3</v>
      </c>
      <c r="H1085" t="s">
        <v>2896</v>
      </c>
      <c r="I1085" t="s">
        <v>2898</v>
      </c>
      <c r="J1085" s="23">
        <v>16</v>
      </c>
      <c r="M1085" s="41"/>
      <c r="Q1085" s="41"/>
      <c r="R1085" s="41"/>
      <c r="T1085" s="10"/>
    </row>
    <row r="1086" spans="1:22" x14ac:dyDescent="0.25">
      <c r="A1086" s="23">
        <v>31</v>
      </c>
      <c r="C1086">
        <v>89</v>
      </c>
      <c r="D1086" t="s">
        <v>2138</v>
      </c>
      <c r="E1086" t="s">
        <v>2139</v>
      </c>
      <c r="F1086">
        <v>4</v>
      </c>
      <c r="G1086">
        <v>3</v>
      </c>
      <c r="H1086" t="s">
        <v>2897</v>
      </c>
      <c r="I1086" t="s">
        <v>2899</v>
      </c>
      <c r="J1086" s="23">
        <v>17</v>
      </c>
      <c r="M1086" s="41"/>
      <c r="Q1086" s="41"/>
      <c r="R1086" s="41"/>
      <c r="T1086" s="10"/>
    </row>
    <row r="1087" spans="1:22" x14ac:dyDescent="0.25">
      <c r="A1087" s="23">
        <v>32</v>
      </c>
      <c r="C1087">
        <v>32</v>
      </c>
      <c r="D1087" t="s">
        <v>2254</v>
      </c>
      <c r="E1087" t="s">
        <v>2255</v>
      </c>
      <c r="F1087">
        <v>4</v>
      </c>
      <c r="G1087">
        <v>3</v>
      </c>
      <c r="H1087" t="s">
        <v>2256</v>
      </c>
      <c r="I1087" t="s">
        <v>2257</v>
      </c>
      <c r="J1087" s="23">
        <v>0</v>
      </c>
      <c r="K1087" t="s">
        <v>58</v>
      </c>
      <c r="L1087" s="23" t="s">
        <v>21</v>
      </c>
    </row>
    <row r="1088" spans="1:22" x14ac:dyDescent="0.25">
      <c r="A1088" s="23">
        <v>32</v>
      </c>
      <c r="C1088">
        <v>33</v>
      </c>
      <c r="D1088" t="s">
        <v>2254</v>
      </c>
      <c r="E1088" t="s">
        <v>2255</v>
      </c>
      <c r="F1088">
        <v>4</v>
      </c>
      <c r="G1088">
        <v>3</v>
      </c>
      <c r="H1088" t="s">
        <v>2258</v>
      </c>
      <c r="I1088" t="s">
        <v>2259</v>
      </c>
      <c r="J1088" s="23">
        <v>0</v>
      </c>
      <c r="K1088" t="s">
        <v>58</v>
      </c>
      <c r="L1088" s="23" t="s">
        <v>34</v>
      </c>
    </row>
    <row r="1089" spans="1:12" x14ac:dyDescent="0.25">
      <c r="A1089" s="23">
        <v>32</v>
      </c>
      <c r="C1089">
        <v>34</v>
      </c>
      <c r="D1089" t="s">
        <v>2254</v>
      </c>
      <c r="E1089" t="s">
        <v>2255</v>
      </c>
      <c r="F1089">
        <v>4</v>
      </c>
      <c r="G1089">
        <v>3</v>
      </c>
      <c r="H1089" t="s">
        <v>2260</v>
      </c>
      <c r="I1089" t="s">
        <v>2261</v>
      </c>
      <c r="J1089" s="23">
        <v>1</v>
      </c>
      <c r="K1089" t="s">
        <v>58</v>
      </c>
      <c r="L1089" s="23" t="s">
        <v>65</v>
      </c>
    </row>
    <row r="1090" spans="1:12" x14ac:dyDescent="0.25">
      <c r="A1090" s="23">
        <v>32</v>
      </c>
      <c r="C1090">
        <v>35</v>
      </c>
      <c r="D1090" t="s">
        <v>2254</v>
      </c>
      <c r="E1090" t="s">
        <v>2255</v>
      </c>
      <c r="F1090">
        <v>4</v>
      </c>
      <c r="G1090">
        <v>3</v>
      </c>
      <c r="H1090" t="s">
        <v>2262</v>
      </c>
      <c r="I1090" t="s">
        <v>2263</v>
      </c>
      <c r="J1090" s="23">
        <v>1</v>
      </c>
      <c r="K1090" t="s">
        <v>58</v>
      </c>
    </row>
    <row r="1091" spans="1:12" x14ac:dyDescent="0.25">
      <c r="A1091" s="23">
        <v>32</v>
      </c>
      <c r="C1091">
        <v>36</v>
      </c>
      <c r="D1091" t="s">
        <v>2254</v>
      </c>
      <c r="E1091" t="s">
        <v>2255</v>
      </c>
      <c r="F1091">
        <v>4</v>
      </c>
      <c r="G1091">
        <v>3</v>
      </c>
      <c r="H1091" t="s">
        <v>2264</v>
      </c>
      <c r="I1091" t="s">
        <v>2265</v>
      </c>
      <c r="J1091" s="23">
        <v>2</v>
      </c>
      <c r="K1091" t="s">
        <v>58</v>
      </c>
    </row>
    <row r="1092" spans="1:12" x14ac:dyDescent="0.25">
      <c r="A1092" s="23">
        <v>32</v>
      </c>
      <c r="C1092">
        <v>37</v>
      </c>
      <c r="D1092" t="s">
        <v>2254</v>
      </c>
      <c r="E1092" t="s">
        <v>2255</v>
      </c>
      <c r="F1092">
        <v>4</v>
      </c>
      <c r="G1092">
        <v>3</v>
      </c>
      <c r="H1092" t="s">
        <v>2266</v>
      </c>
      <c r="I1092" t="s">
        <v>2267</v>
      </c>
      <c r="J1092" s="23">
        <v>2</v>
      </c>
      <c r="K1092" t="s">
        <v>58</v>
      </c>
    </row>
    <row r="1093" spans="1:12" x14ac:dyDescent="0.25">
      <c r="A1093" s="23">
        <v>32</v>
      </c>
      <c r="C1093">
        <v>38</v>
      </c>
      <c r="D1093" t="s">
        <v>2254</v>
      </c>
      <c r="E1093" t="s">
        <v>2255</v>
      </c>
      <c r="F1093">
        <v>4</v>
      </c>
      <c r="G1093">
        <v>3</v>
      </c>
      <c r="H1093" t="s">
        <v>2268</v>
      </c>
      <c r="I1093" t="s">
        <v>2269</v>
      </c>
      <c r="J1093" s="23">
        <v>3</v>
      </c>
      <c r="K1093" t="s">
        <v>58</v>
      </c>
    </row>
    <row r="1094" spans="1:12" x14ac:dyDescent="0.25">
      <c r="A1094" s="23">
        <v>32</v>
      </c>
      <c r="C1094">
        <v>39</v>
      </c>
      <c r="D1094" t="s">
        <v>2254</v>
      </c>
      <c r="E1094" t="s">
        <v>2255</v>
      </c>
      <c r="F1094">
        <v>4</v>
      </c>
      <c r="G1094">
        <v>3</v>
      </c>
      <c r="H1094" t="s">
        <v>2270</v>
      </c>
      <c r="I1094" t="s">
        <v>2271</v>
      </c>
      <c r="J1094" s="23">
        <v>3</v>
      </c>
      <c r="K1094" t="s">
        <v>58</v>
      </c>
    </row>
    <row r="1095" spans="1:12" x14ac:dyDescent="0.25">
      <c r="A1095" s="23">
        <v>32</v>
      </c>
      <c r="C1095">
        <v>40</v>
      </c>
      <c r="D1095" t="s">
        <v>2254</v>
      </c>
      <c r="E1095" t="s">
        <v>2255</v>
      </c>
      <c r="F1095">
        <v>4</v>
      </c>
      <c r="G1095">
        <v>3</v>
      </c>
      <c r="H1095" t="s">
        <v>2272</v>
      </c>
      <c r="I1095" t="s">
        <v>2273</v>
      </c>
      <c r="J1095" s="23">
        <v>4</v>
      </c>
      <c r="K1095" t="s">
        <v>58</v>
      </c>
    </row>
    <row r="1096" spans="1:12" x14ac:dyDescent="0.25">
      <c r="A1096" s="23">
        <v>32</v>
      </c>
      <c r="C1096">
        <v>41</v>
      </c>
      <c r="D1096" t="s">
        <v>2254</v>
      </c>
      <c r="E1096" t="s">
        <v>2255</v>
      </c>
      <c r="F1096">
        <v>4</v>
      </c>
      <c r="G1096">
        <v>3</v>
      </c>
      <c r="H1096" t="s">
        <v>2274</v>
      </c>
      <c r="I1096" t="s">
        <v>2275</v>
      </c>
      <c r="J1096" s="23">
        <v>4</v>
      </c>
      <c r="K1096" t="s">
        <v>58</v>
      </c>
    </row>
    <row r="1097" spans="1:12" x14ac:dyDescent="0.25">
      <c r="A1097" s="23">
        <v>32</v>
      </c>
      <c r="C1097">
        <v>42</v>
      </c>
      <c r="D1097" t="s">
        <v>2254</v>
      </c>
      <c r="E1097" t="s">
        <v>2255</v>
      </c>
      <c r="F1097">
        <v>4</v>
      </c>
      <c r="G1097">
        <v>3</v>
      </c>
      <c r="H1097" t="s">
        <v>2276</v>
      </c>
      <c r="I1097" t="s">
        <v>2277</v>
      </c>
      <c r="J1097" s="23">
        <v>5</v>
      </c>
      <c r="K1097" t="s">
        <v>58</v>
      </c>
    </row>
    <row r="1098" spans="1:12" x14ac:dyDescent="0.25">
      <c r="A1098" s="23">
        <v>32</v>
      </c>
      <c r="C1098">
        <v>43</v>
      </c>
      <c r="D1098" t="s">
        <v>2254</v>
      </c>
      <c r="E1098" t="s">
        <v>2255</v>
      </c>
      <c r="F1098">
        <v>4</v>
      </c>
      <c r="G1098">
        <v>3</v>
      </c>
      <c r="H1098" t="s">
        <v>2278</v>
      </c>
      <c r="I1098" t="s">
        <v>2279</v>
      </c>
      <c r="J1098" s="23">
        <v>5</v>
      </c>
      <c r="K1098" t="s">
        <v>58</v>
      </c>
    </row>
    <row r="1099" spans="1:12" x14ac:dyDescent="0.25">
      <c r="A1099" s="23">
        <v>32</v>
      </c>
      <c r="C1099">
        <v>44</v>
      </c>
      <c r="D1099" t="s">
        <v>2254</v>
      </c>
      <c r="E1099" t="s">
        <v>2255</v>
      </c>
      <c r="F1099">
        <v>4</v>
      </c>
      <c r="G1099">
        <v>3</v>
      </c>
      <c r="H1099" t="s">
        <v>2280</v>
      </c>
      <c r="I1099" t="s">
        <v>2281</v>
      </c>
      <c r="J1099" s="23">
        <v>6</v>
      </c>
      <c r="K1099" t="s">
        <v>58</v>
      </c>
    </row>
    <row r="1100" spans="1:12" x14ac:dyDescent="0.25">
      <c r="A1100" s="23">
        <v>32</v>
      </c>
      <c r="C1100">
        <v>45</v>
      </c>
      <c r="D1100" t="s">
        <v>2254</v>
      </c>
      <c r="E1100" t="s">
        <v>2255</v>
      </c>
      <c r="F1100">
        <v>4</v>
      </c>
      <c r="G1100">
        <v>3</v>
      </c>
      <c r="H1100" t="s">
        <v>2282</v>
      </c>
      <c r="I1100" t="s">
        <v>2283</v>
      </c>
      <c r="J1100" s="23">
        <v>6</v>
      </c>
      <c r="K1100" t="s">
        <v>58</v>
      </c>
    </row>
    <row r="1101" spans="1:12" x14ac:dyDescent="0.25">
      <c r="A1101" s="23">
        <v>32</v>
      </c>
      <c r="C1101">
        <v>46</v>
      </c>
      <c r="D1101" t="s">
        <v>2254</v>
      </c>
      <c r="E1101" t="s">
        <v>2255</v>
      </c>
      <c r="F1101">
        <v>4</v>
      </c>
      <c r="G1101">
        <v>3</v>
      </c>
      <c r="H1101" t="s">
        <v>2284</v>
      </c>
      <c r="I1101" t="s">
        <v>2285</v>
      </c>
      <c r="J1101" s="23">
        <v>7</v>
      </c>
      <c r="K1101" t="s">
        <v>58</v>
      </c>
    </row>
    <row r="1102" spans="1:12" x14ac:dyDescent="0.25">
      <c r="A1102" s="23">
        <v>32</v>
      </c>
      <c r="C1102">
        <v>47</v>
      </c>
      <c r="D1102" t="s">
        <v>2254</v>
      </c>
      <c r="E1102" t="s">
        <v>2255</v>
      </c>
      <c r="F1102">
        <v>4</v>
      </c>
      <c r="G1102">
        <v>3</v>
      </c>
      <c r="H1102" t="s">
        <v>2286</v>
      </c>
      <c r="I1102" t="s">
        <v>2287</v>
      </c>
      <c r="J1102" s="23">
        <v>7</v>
      </c>
      <c r="K1102" t="s">
        <v>58</v>
      </c>
    </row>
    <row r="1103" spans="1:12" x14ac:dyDescent="0.25">
      <c r="A1103" s="23">
        <v>32</v>
      </c>
      <c r="C1103">
        <v>48</v>
      </c>
      <c r="D1103" t="s">
        <v>2254</v>
      </c>
      <c r="E1103" t="s">
        <v>2255</v>
      </c>
      <c r="F1103">
        <v>4</v>
      </c>
      <c r="G1103">
        <v>3</v>
      </c>
      <c r="H1103" t="s">
        <v>2288</v>
      </c>
      <c r="I1103" t="s">
        <v>2289</v>
      </c>
      <c r="J1103" s="23">
        <v>8</v>
      </c>
      <c r="K1103" t="s">
        <v>58</v>
      </c>
    </row>
    <row r="1104" spans="1:12" x14ac:dyDescent="0.25">
      <c r="A1104" s="23">
        <v>32</v>
      </c>
      <c r="C1104">
        <v>49</v>
      </c>
      <c r="D1104" t="s">
        <v>2254</v>
      </c>
      <c r="E1104" t="s">
        <v>2255</v>
      </c>
      <c r="F1104">
        <v>4</v>
      </c>
      <c r="G1104">
        <v>3</v>
      </c>
      <c r="H1104" t="s">
        <v>2290</v>
      </c>
      <c r="I1104" t="s">
        <v>2291</v>
      </c>
      <c r="J1104" s="23">
        <v>8</v>
      </c>
      <c r="K1104" t="s">
        <v>58</v>
      </c>
    </row>
    <row r="1105" spans="1:25" x14ac:dyDescent="0.25">
      <c r="A1105" s="23">
        <v>32</v>
      </c>
      <c r="C1105">
        <v>50</v>
      </c>
      <c r="D1105" t="s">
        <v>2254</v>
      </c>
      <c r="E1105" t="s">
        <v>2255</v>
      </c>
      <c r="F1105">
        <v>4</v>
      </c>
      <c r="G1105">
        <v>3</v>
      </c>
      <c r="H1105" t="s">
        <v>2292</v>
      </c>
      <c r="I1105" t="s">
        <v>2293</v>
      </c>
      <c r="J1105" s="23">
        <v>9</v>
      </c>
      <c r="K1105" t="s">
        <v>58</v>
      </c>
    </row>
    <row r="1106" spans="1:25" x14ac:dyDescent="0.25">
      <c r="A1106" s="23">
        <v>32</v>
      </c>
      <c r="C1106">
        <v>51</v>
      </c>
      <c r="D1106" t="s">
        <v>2254</v>
      </c>
      <c r="E1106" t="s">
        <v>2255</v>
      </c>
      <c r="F1106">
        <v>4</v>
      </c>
      <c r="G1106">
        <v>3</v>
      </c>
      <c r="H1106" t="s">
        <v>2294</v>
      </c>
      <c r="I1106" t="s">
        <v>2295</v>
      </c>
      <c r="J1106" s="23">
        <v>9</v>
      </c>
      <c r="K1106" t="s">
        <v>58</v>
      </c>
    </row>
    <row r="1107" spans="1:25" x14ac:dyDescent="0.25">
      <c r="A1107" s="23">
        <v>32</v>
      </c>
      <c r="C1107">
        <v>52</v>
      </c>
      <c r="D1107" t="s">
        <v>2254</v>
      </c>
      <c r="E1107" t="s">
        <v>2255</v>
      </c>
      <c r="F1107">
        <v>4</v>
      </c>
      <c r="G1107">
        <v>3</v>
      </c>
      <c r="H1107" t="s">
        <v>2296</v>
      </c>
      <c r="I1107" t="s">
        <v>2297</v>
      </c>
      <c r="J1107" s="23">
        <v>10</v>
      </c>
      <c r="K1107" t="s">
        <v>58</v>
      </c>
    </row>
    <row r="1108" spans="1:25" x14ac:dyDescent="0.25">
      <c r="A1108" s="23">
        <v>32</v>
      </c>
      <c r="C1108">
        <v>53</v>
      </c>
      <c r="D1108" t="s">
        <v>2254</v>
      </c>
      <c r="E1108" t="s">
        <v>2255</v>
      </c>
      <c r="F1108">
        <v>4</v>
      </c>
      <c r="G1108">
        <v>3</v>
      </c>
      <c r="H1108" t="s">
        <v>2298</v>
      </c>
      <c r="I1108" t="s">
        <v>2299</v>
      </c>
      <c r="J1108" s="23">
        <v>10</v>
      </c>
      <c r="K1108" t="s">
        <v>58</v>
      </c>
    </row>
    <row r="1109" spans="1:25" x14ac:dyDescent="0.25">
      <c r="A1109" s="23">
        <v>32</v>
      </c>
      <c r="C1109">
        <v>54</v>
      </c>
      <c r="D1109" t="s">
        <v>2254</v>
      </c>
      <c r="E1109" t="s">
        <v>2255</v>
      </c>
      <c r="F1109">
        <v>4</v>
      </c>
      <c r="G1109">
        <v>3</v>
      </c>
      <c r="H1109" t="s">
        <v>2300</v>
      </c>
      <c r="I1109" t="s">
        <v>2301</v>
      </c>
      <c r="J1109" s="23">
        <v>11</v>
      </c>
      <c r="K1109" t="s">
        <v>58</v>
      </c>
    </row>
    <row r="1110" spans="1:25" x14ac:dyDescent="0.25">
      <c r="A1110" s="23">
        <v>32</v>
      </c>
      <c r="C1110">
        <v>55</v>
      </c>
      <c r="D1110" t="s">
        <v>2254</v>
      </c>
      <c r="E1110" t="s">
        <v>2255</v>
      </c>
      <c r="F1110">
        <v>4</v>
      </c>
      <c r="G1110">
        <v>3</v>
      </c>
      <c r="H1110" t="s">
        <v>2302</v>
      </c>
      <c r="I1110" t="s">
        <v>2303</v>
      </c>
      <c r="J1110" s="23">
        <v>11</v>
      </c>
      <c r="K1110" t="s">
        <v>58</v>
      </c>
    </row>
    <row r="1111" spans="1:25" s="21" customFormat="1" x14ac:dyDescent="0.25">
      <c r="A1111" s="38">
        <v>32</v>
      </c>
      <c r="C1111" s="21">
        <v>56</v>
      </c>
      <c r="D1111" s="21" t="s">
        <v>2254</v>
      </c>
      <c r="E1111" s="21" t="s">
        <v>2255</v>
      </c>
      <c r="F1111" s="21">
        <v>4</v>
      </c>
      <c r="G1111" s="21">
        <v>3</v>
      </c>
      <c r="H1111" s="21" t="s">
        <v>2304</v>
      </c>
      <c r="I1111" s="21" t="s">
        <v>2305</v>
      </c>
      <c r="J1111" s="38">
        <v>12</v>
      </c>
      <c r="K1111" s="21" t="s">
        <v>58</v>
      </c>
      <c r="L1111" s="38"/>
      <c r="M1111" s="38"/>
      <c r="N1111" s="38"/>
      <c r="O1111" s="38"/>
      <c r="P1111" s="38"/>
      <c r="Q1111" s="38"/>
      <c r="R1111" s="38"/>
      <c r="U1111" s="38"/>
      <c r="V1111" s="38"/>
    </row>
    <row r="1112" spans="1:25" x14ac:dyDescent="0.25">
      <c r="A1112" s="23">
        <v>32</v>
      </c>
      <c r="C1112">
        <v>57</v>
      </c>
      <c r="D1112" t="s">
        <v>2254</v>
      </c>
      <c r="E1112" t="s">
        <v>2255</v>
      </c>
      <c r="F1112">
        <v>4</v>
      </c>
      <c r="G1112">
        <v>3</v>
      </c>
      <c r="H1112" t="s">
        <v>2306</v>
      </c>
      <c r="I1112" t="s">
        <v>2307</v>
      </c>
      <c r="J1112" s="23">
        <v>12</v>
      </c>
      <c r="K1112" t="s">
        <v>58</v>
      </c>
      <c r="S1112" s="7"/>
    </row>
    <row r="1113" spans="1:25" x14ac:dyDescent="0.25">
      <c r="A1113" s="23">
        <v>32</v>
      </c>
      <c r="C1113">
        <v>58</v>
      </c>
      <c r="D1113" t="s">
        <v>2254</v>
      </c>
      <c r="E1113" t="s">
        <v>2255</v>
      </c>
      <c r="F1113">
        <v>4</v>
      </c>
      <c r="G1113">
        <v>3</v>
      </c>
      <c r="H1113" t="s">
        <v>2308</v>
      </c>
      <c r="I1113" t="s">
        <v>2309</v>
      </c>
      <c r="J1113" s="23">
        <v>13</v>
      </c>
      <c r="K1113" s="1" t="s">
        <v>2842</v>
      </c>
      <c r="L1113" s="23" t="s">
        <v>1703</v>
      </c>
      <c r="M1113" s="41">
        <f>$Q$794</f>
        <v>446.67456420000002</v>
      </c>
      <c r="N1113" s="23">
        <v>0</v>
      </c>
      <c r="O1113" s="23">
        <v>4</v>
      </c>
      <c r="P1113" s="23">
        <v>0</v>
      </c>
      <c r="Q1113" s="41">
        <f>(M1113+N1113*$N$2+(O1113*$O$2)+P1113*$P$2)</f>
        <v>450.6317138</v>
      </c>
      <c r="R1113" s="24">
        <v>451.476</v>
      </c>
      <c r="S1113" s="7"/>
      <c r="T1113" s="10">
        <f t="shared" ref="T1113:T1141" si="120">(Q1113-R1113)/R1113*100</f>
        <v>-0.18700577660828022</v>
      </c>
      <c r="V1113" s="23">
        <v>0.09</v>
      </c>
      <c r="X1113" t="s">
        <v>2901</v>
      </c>
      <c r="Y1113" t="str">
        <f t="shared" ref="Y1113:Y1122" si="121">MID(X1113,8,7)</f>
        <v>451.476</v>
      </c>
    </row>
    <row r="1114" spans="1:25" x14ac:dyDescent="0.25">
      <c r="A1114" s="23">
        <v>32</v>
      </c>
      <c r="C1114">
        <v>59</v>
      </c>
      <c r="D1114" t="s">
        <v>2254</v>
      </c>
      <c r="E1114" t="s">
        <v>2255</v>
      </c>
      <c r="F1114">
        <v>4</v>
      </c>
      <c r="G1114">
        <v>3</v>
      </c>
      <c r="H1114" t="s">
        <v>2310</v>
      </c>
      <c r="I1114" t="s">
        <v>2311</v>
      </c>
      <c r="J1114" s="23">
        <v>13</v>
      </c>
      <c r="K1114" s="1" t="s">
        <v>2842</v>
      </c>
      <c r="L1114" s="38" t="s">
        <v>1703</v>
      </c>
      <c r="M1114" s="55">
        <f t="shared" ref="M1114" si="122">$Q$794</f>
        <v>446.67456420000002</v>
      </c>
      <c r="N1114" s="38">
        <v>6</v>
      </c>
      <c r="O1114" s="38">
        <v>4</v>
      </c>
      <c r="P1114" s="38">
        <v>6</v>
      </c>
      <c r="Q1114" s="41">
        <f>(M1114+N1114*$N$2+(O1114*$O$2)+P1114*$P$2)</f>
        <v>467.14167499999996</v>
      </c>
      <c r="R1114" s="24">
        <v>468.17200000000003</v>
      </c>
      <c r="S1114" s="7"/>
      <c r="T1114" s="10">
        <f t="shared" si="120"/>
        <v>-0.22007403262050304</v>
      </c>
      <c r="V1114" s="23">
        <v>0.15</v>
      </c>
      <c r="X1114" t="s">
        <v>2902</v>
      </c>
      <c r="Y1114" t="str">
        <f t="shared" si="121"/>
        <v>468.172</v>
      </c>
    </row>
    <row r="1115" spans="1:25" x14ac:dyDescent="0.25">
      <c r="A1115" s="23">
        <v>32</v>
      </c>
      <c r="C1115">
        <v>60</v>
      </c>
      <c r="D1115" t="s">
        <v>2254</v>
      </c>
      <c r="E1115" t="s">
        <v>2255</v>
      </c>
      <c r="F1115">
        <v>4</v>
      </c>
      <c r="G1115">
        <v>3</v>
      </c>
      <c r="H1115" t="s">
        <v>2312</v>
      </c>
      <c r="I1115" t="s">
        <v>2313</v>
      </c>
      <c r="J1115" s="23">
        <v>14</v>
      </c>
      <c r="K1115" s="1" t="s">
        <v>2842</v>
      </c>
      <c r="L1115" s="23" t="s">
        <v>1873</v>
      </c>
      <c r="M1115" s="23">
        <f>$R$893</f>
        <v>483.99599999999998</v>
      </c>
      <c r="N1115" s="23">
        <v>0</v>
      </c>
      <c r="O1115" s="23">
        <v>2</v>
      </c>
      <c r="P1115" s="23">
        <v>0</v>
      </c>
      <c r="Q1115" s="41">
        <f>(M1115+N1115*$N$2+(O1115*$O$2)+P1115*$P$2)</f>
        <v>485.97457479999997</v>
      </c>
      <c r="R1115" s="24">
        <v>487.012</v>
      </c>
      <c r="S1115" s="7"/>
      <c r="T1115" s="10">
        <f t="shared" si="120"/>
        <v>-0.21301840611730916</v>
      </c>
      <c r="V1115" s="23">
        <v>30</v>
      </c>
      <c r="X1115" t="s">
        <v>2903</v>
      </c>
      <c r="Y1115" t="str">
        <f t="shared" si="121"/>
        <v>487.012</v>
      </c>
    </row>
    <row r="1116" spans="1:25" x14ac:dyDescent="0.25">
      <c r="A1116" s="23">
        <v>32</v>
      </c>
      <c r="C1116">
        <v>61</v>
      </c>
      <c r="D1116" t="s">
        <v>2254</v>
      </c>
      <c r="E1116" t="s">
        <v>2255</v>
      </c>
      <c r="F1116">
        <v>4</v>
      </c>
      <c r="G1116">
        <v>3</v>
      </c>
      <c r="H1116" t="s">
        <v>2314</v>
      </c>
      <c r="I1116" t="s">
        <v>2315</v>
      </c>
      <c r="J1116" s="23">
        <v>14</v>
      </c>
      <c r="K1116" s="1" t="s">
        <v>2842</v>
      </c>
      <c r="L1116" s="23" t="s">
        <v>1873</v>
      </c>
      <c r="M1116" s="23">
        <f>$R$893</f>
        <v>483.99599999999998</v>
      </c>
      <c r="N1116" s="23">
        <v>4</v>
      </c>
      <c r="O1116" s="23">
        <v>4</v>
      </c>
      <c r="P1116" s="23">
        <v>4</v>
      </c>
      <c r="Q1116" s="41">
        <f>(M1116+N1116*$N$2+(O1116*$O$2)+P1116*$P$2)</f>
        <v>498.95979039999997</v>
      </c>
      <c r="R1116" s="24">
        <v>501.04500000000002</v>
      </c>
      <c r="S1116" s="7"/>
      <c r="T1116" s="10">
        <f t="shared" si="120"/>
        <v>-0.41617212026864686</v>
      </c>
      <c r="V1116" s="23">
        <v>40</v>
      </c>
      <c r="X1116" t="s">
        <v>2904</v>
      </c>
      <c r="Y1116" t="str">
        <f t="shared" si="121"/>
        <v>501.045</v>
      </c>
    </row>
    <row r="1117" spans="1:25" x14ac:dyDescent="0.25">
      <c r="A1117" s="23">
        <v>32</v>
      </c>
      <c r="C1117">
        <v>62</v>
      </c>
      <c r="D1117" t="s">
        <v>2254</v>
      </c>
      <c r="E1117" t="s">
        <v>2255</v>
      </c>
      <c r="F1117">
        <v>4</v>
      </c>
      <c r="G1117">
        <v>3</v>
      </c>
      <c r="H1117" t="s">
        <v>2316</v>
      </c>
      <c r="I1117" t="s">
        <v>2317</v>
      </c>
      <c r="J1117" s="23">
        <v>15</v>
      </c>
      <c r="K1117" s="1" t="s">
        <v>2842</v>
      </c>
      <c r="L1117" s="23" t="s">
        <v>2093</v>
      </c>
      <c r="M1117" s="41">
        <f>$Q$1003</f>
        <v>513.75320640000007</v>
      </c>
      <c r="N1117" s="23">
        <v>0</v>
      </c>
      <c r="O1117" s="23">
        <v>2</v>
      </c>
      <c r="P1117" s="23">
        <v>0</v>
      </c>
      <c r="Q1117" s="41">
        <f>(M1117+N1117*$N$2+(O1117*$O$2)+P1117*$P$2)</f>
        <v>515.73178120000011</v>
      </c>
      <c r="R1117" s="24">
        <v>517.63</v>
      </c>
      <c r="S1117" s="7"/>
      <c r="T1117" s="10">
        <f t="shared" si="120"/>
        <v>-0.36671344396574412</v>
      </c>
      <c r="V1117" s="23">
        <v>700</v>
      </c>
      <c r="X1117" t="s">
        <v>2905</v>
      </c>
      <c r="Y1117" t="str">
        <f t="shared" si="121"/>
        <v>517.630</v>
      </c>
    </row>
    <row r="1118" spans="1:25" x14ac:dyDescent="0.25">
      <c r="A1118" s="23">
        <v>32</v>
      </c>
      <c r="C1118">
        <v>63</v>
      </c>
      <c r="D1118" t="s">
        <v>2254</v>
      </c>
      <c r="E1118" t="s">
        <v>2255</v>
      </c>
      <c r="F1118">
        <v>4</v>
      </c>
      <c r="G1118">
        <v>3</v>
      </c>
      <c r="H1118" t="s">
        <v>2318</v>
      </c>
      <c r="I1118" t="s">
        <v>2319</v>
      </c>
      <c r="J1118" s="23">
        <v>15</v>
      </c>
      <c r="L1118" s="23" t="s">
        <v>2093</v>
      </c>
      <c r="M1118" s="41">
        <f t="shared" ref="M1118" si="123">$Q$1003</f>
        <v>513.75320640000007</v>
      </c>
      <c r="N1118" s="23">
        <v>4</v>
      </c>
      <c r="O1118" s="23">
        <v>4</v>
      </c>
      <c r="P1118" s="23">
        <v>4</v>
      </c>
      <c r="Q1118" s="41">
        <f>(M1118+N1118*$N$2+(O1118*$O$2)+P1118*$P$2)</f>
        <v>528.71699679999995</v>
      </c>
      <c r="R1118" s="24">
        <v>530.36800000000005</v>
      </c>
      <c r="S1118" s="7"/>
      <c r="T1118" s="10">
        <f t="shared" si="120"/>
        <v>-0.31129389405094288</v>
      </c>
      <c r="V1118" s="23">
        <v>1500</v>
      </c>
      <c r="X1118" t="s">
        <v>2906</v>
      </c>
      <c r="Y1118" t="str">
        <f t="shared" si="121"/>
        <v>530.368</v>
      </c>
    </row>
    <row r="1119" spans="1:25" s="1" customFormat="1" x14ac:dyDescent="0.25">
      <c r="A1119" s="33">
        <v>32</v>
      </c>
      <c r="C1119" s="1">
        <v>64</v>
      </c>
      <c r="D1119" s="1" t="s">
        <v>2254</v>
      </c>
      <c r="E1119" s="1" t="s">
        <v>2255</v>
      </c>
      <c r="F1119" s="1">
        <v>4</v>
      </c>
      <c r="G1119" s="1">
        <v>3</v>
      </c>
      <c r="H1119" s="1" t="s">
        <v>2320</v>
      </c>
      <c r="I1119" s="1" t="s">
        <v>2321</v>
      </c>
      <c r="J1119" s="33">
        <v>16</v>
      </c>
      <c r="L1119" s="33" t="s">
        <v>2930</v>
      </c>
      <c r="M1119" s="33">
        <f>$Q$16*16</f>
        <v>452.23516160000003</v>
      </c>
      <c r="N1119" s="33">
        <v>25</v>
      </c>
      <c r="O1119" s="33">
        <v>25</v>
      </c>
      <c r="P1119" s="33">
        <v>25</v>
      </c>
      <c r="Q1119" s="51">
        <f>(M1119+N1119*$N$2+(O1119*$O$2)+P1119*$P$2)</f>
        <v>545.75885159999996</v>
      </c>
      <c r="R1119" s="51">
        <v>545.95399999999995</v>
      </c>
      <c r="S1119" s="8"/>
      <c r="T1119" s="11">
        <f t="shared" si="120"/>
        <v>-3.5744476640888007E-2</v>
      </c>
      <c r="U1119" s="33"/>
      <c r="V1119" s="33">
        <v>190000</v>
      </c>
      <c r="X1119" s="1" t="s">
        <v>2907</v>
      </c>
      <c r="Y1119" s="1" t="str">
        <f t="shared" si="121"/>
        <v>545.954</v>
      </c>
    </row>
    <row r="1120" spans="1:25" x14ac:dyDescent="0.25">
      <c r="A1120" s="23">
        <v>32</v>
      </c>
      <c r="C1120">
        <v>65</v>
      </c>
      <c r="D1120" t="s">
        <v>2254</v>
      </c>
      <c r="E1120" t="s">
        <v>2255</v>
      </c>
      <c r="F1120">
        <v>4</v>
      </c>
      <c r="G1120">
        <v>3</v>
      </c>
      <c r="H1120" t="s">
        <v>2322</v>
      </c>
      <c r="I1120" t="s">
        <v>2323</v>
      </c>
      <c r="J1120" s="23">
        <v>16</v>
      </c>
      <c r="L1120" s="23" t="s">
        <v>2320</v>
      </c>
      <c r="M1120" s="41">
        <f>$Q$1119</f>
        <v>545.75885159999996</v>
      </c>
      <c r="N1120" s="23">
        <v>3</v>
      </c>
      <c r="O1120" s="23">
        <v>0</v>
      </c>
      <c r="P1120" s="23">
        <v>4</v>
      </c>
      <c r="Q1120" s="41">
        <f>(M1120+N1120*$N$2+(O1120*$O$2)+P1120*$P$2)</f>
        <v>554.68742799999995</v>
      </c>
      <c r="R1120" s="24">
        <v>556.01099999999997</v>
      </c>
      <c r="S1120" s="7"/>
      <c r="T1120" s="10">
        <f t="shared" si="120"/>
        <v>-0.23804780840667056</v>
      </c>
      <c r="V1120" s="23">
        <v>450</v>
      </c>
      <c r="X1120" t="s">
        <v>2908</v>
      </c>
      <c r="Y1120" t="str">
        <f t="shared" si="121"/>
        <v>556.011</v>
      </c>
    </row>
    <row r="1121" spans="1:25" x14ac:dyDescent="0.25">
      <c r="A1121" s="23">
        <v>32</v>
      </c>
      <c r="C1121">
        <v>66</v>
      </c>
      <c r="D1121" t="s">
        <v>2254</v>
      </c>
      <c r="E1121" t="s">
        <v>2255</v>
      </c>
      <c r="F1121">
        <v>4</v>
      </c>
      <c r="G1121">
        <v>3</v>
      </c>
      <c r="H1121" t="s">
        <v>2324</v>
      </c>
      <c r="I1121" t="s">
        <v>2325</v>
      </c>
      <c r="J1121" s="23">
        <v>16</v>
      </c>
      <c r="L1121" s="23" t="s">
        <v>2320</v>
      </c>
      <c r="M1121" s="41">
        <f t="shared" ref="M1121:M1141" si="124">$Q$1119</f>
        <v>545.75885159999996</v>
      </c>
      <c r="N1121" s="23">
        <v>8</v>
      </c>
      <c r="O1121" s="23">
        <v>0</v>
      </c>
      <c r="P1121" s="23">
        <v>9</v>
      </c>
      <c r="Q1121" s="41">
        <f>(M1121+N1121*$N$2+(O1121*$O$2)+P1121*$P$2)</f>
        <v>568.44572900000003</v>
      </c>
      <c r="R1121" s="24">
        <v>569.29300000000001</v>
      </c>
      <c r="S1121" s="7"/>
      <c r="T1121" s="10">
        <f t="shared" si="120"/>
        <v>-0.14882863481546021</v>
      </c>
      <c r="V1121" s="23">
        <v>81000</v>
      </c>
      <c r="X1121" t="s">
        <v>2909</v>
      </c>
      <c r="Y1121" t="str">
        <f t="shared" si="121"/>
        <v>569.293</v>
      </c>
    </row>
    <row r="1122" spans="1:25" x14ac:dyDescent="0.25">
      <c r="A1122" s="23">
        <v>32</v>
      </c>
      <c r="C1122">
        <v>67</v>
      </c>
      <c r="D1122" t="s">
        <v>2254</v>
      </c>
      <c r="E1122" t="s">
        <v>2255</v>
      </c>
      <c r="F1122">
        <v>4</v>
      </c>
      <c r="G1122">
        <v>3</v>
      </c>
      <c r="H1122" t="s">
        <v>2326</v>
      </c>
      <c r="I1122" t="s">
        <v>2327</v>
      </c>
      <c r="J1122" s="23">
        <v>16</v>
      </c>
      <c r="L1122" s="23" t="s">
        <v>2320</v>
      </c>
      <c r="M1122" s="41">
        <f t="shared" si="124"/>
        <v>545.75885159999996</v>
      </c>
      <c r="N1122" s="38">
        <v>11</v>
      </c>
      <c r="O1122" s="38">
        <v>0</v>
      </c>
      <c r="P1122" s="38">
        <v>12</v>
      </c>
      <c r="Q1122" s="41">
        <f>(M1122+N1122*$N$2+(O1122*$O$2)+P1122*$P$2)</f>
        <v>576.70070959999987</v>
      </c>
      <c r="R1122" s="24">
        <v>578.39700000000005</v>
      </c>
      <c r="S1122" s="7"/>
      <c r="T1122" s="10">
        <f t="shared" si="120"/>
        <v>-0.29327441186592945</v>
      </c>
      <c r="V1122" s="23">
        <v>129600</v>
      </c>
      <c r="X1122" t="s">
        <v>2910</v>
      </c>
      <c r="Y1122" t="str">
        <f t="shared" si="121"/>
        <v>578.397</v>
      </c>
    </row>
    <row r="1123" spans="1:25" x14ac:dyDescent="0.25">
      <c r="A1123" s="23">
        <v>32</v>
      </c>
      <c r="C1123">
        <v>68</v>
      </c>
      <c r="D1123" t="s">
        <v>2254</v>
      </c>
      <c r="E1123" t="s">
        <v>2255</v>
      </c>
      <c r="F1123">
        <v>4</v>
      </c>
      <c r="G1123">
        <v>3</v>
      </c>
      <c r="H1123" t="s">
        <v>2328</v>
      </c>
      <c r="I1123" t="s">
        <v>2329</v>
      </c>
      <c r="J1123" s="23">
        <v>16</v>
      </c>
      <c r="L1123" s="23" t="s">
        <v>2320</v>
      </c>
      <c r="M1123" s="41">
        <f t="shared" si="124"/>
        <v>545.75885159999996</v>
      </c>
      <c r="N1123" s="38">
        <v>16</v>
      </c>
      <c r="O1123" s="38">
        <v>0</v>
      </c>
      <c r="P1123" s="38">
        <v>17</v>
      </c>
      <c r="Q1123" s="41">
        <f>(M1123+N1123*$N$2+(O1123*$O$2)+P1123*$P$2)</f>
        <v>590.45901059999994</v>
      </c>
      <c r="R1123" s="24">
        <v>590.79200000000003</v>
      </c>
      <c r="S1123" s="7"/>
      <c r="T1123" s="10">
        <f t="shared" si="120"/>
        <v>-5.6363220896709448E-2</v>
      </c>
      <c r="V1123" s="46">
        <v>23300000</v>
      </c>
      <c r="X1123" t="s">
        <v>2911</v>
      </c>
      <c r="Y1123" t="str">
        <f t="shared" ref="Y1123:Y1140" si="125">MID(X1123,8,7)</f>
        <v>590.792</v>
      </c>
    </row>
    <row r="1124" spans="1:25" x14ac:dyDescent="0.25">
      <c r="A1124" s="23">
        <v>32</v>
      </c>
      <c r="C1124">
        <v>69</v>
      </c>
      <c r="D1124" t="s">
        <v>2254</v>
      </c>
      <c r="E1124" t="s">
        <v>2255</v>
      </c>
      <c r="F1124">
        <v>4</v>
      </c>
      <c r="G1124">
        <v>3</v>
      </c>
      <c r="H1124" t="s">
        <v>2330</v>
      </c>
      <c r="I1124" t="s">
        <v>2331</v>
      </c>
      <c r="J1124" s="23">
        <v>16</v>
      </c>
      <c r="L1124" s="23" t="s">
        <v>2320</v>
      </c>
      <c r="M1124" s="41">
        <f t="shared" si="124"/>
        <v>545.75885159999996</v>
      </c>
      <c r="N1124" s="23">
        <v>19</v>
      </c>
      <c r="O1124" s="23">
        <v>0</v>
      </c>
      <c r="P1124" s="23">
        <v>20</v>
      </c>
      <c r="Q1124" s="41">
        <f>(M1124+N1124*$N$2+(O1124*$O$2)+P1124*$P$2)</f>
        <v>598.7139911999999</v>
      </c>
      <c r="R1124" s="24">
        <v>598.98</v>
      </c>
      <c r="S1124" s="7"/>
      <c r="T1124" s="10">
        <f t="shared" si="120"/>
        <v>-4.4410297505780225E-2</v>
      </c>
      <c r="V1124" s="23">
        <v>339000</v>
      </c>
      <c r="X1124" t="s">
        <v>2912</v>
      </c>
      <c r="Y1124" t="str">
        <f t="shared" si="125"/>
        <v>598.980</v>
      </c>
    </row>
    <row r="1125" spans="1:25" x14ac:dyDescent="0.25">
      <c r="A1125" s="23">
        <v>32</v>
      </c>
      <c r="B1125" t="s">
        <v>19</v>
      </c>
      <c r="C1125">
        <v>70</v>
      </c>
      <c r="D1125" t="s">
        <v>2254</v>
      </c>
      <c r="E1125" t="s">
        <v>2255</v>
      </c>
      <c r="F1125">
        <v>4</v>
      </c>
      <c r="G1125">
        <v>3</v>
      </c>
      <c r="H1125" t="s">
        <v>2332</v>
      </c>
      <c r="I1125" t="s">
        <v>2333</v>
      </c>
      <c r="J1125" s="23">
        <v>16</v>
      </c>
      <c r="K1125" t="s">
        <v>19</v>
      </c>
      <c r="L1125" s="23" t="s">
        <v>2320</v>
      </c>
      <c r="M1125" s="41">
        <f t="shared" si="124"/>
        <v>545.75885159999996</v>
      </c>
      <c r="N1125" s="23">
        <v>23</v>
      </c>
      <c r="O1125" s="23">
        <v>0</v>
      </c>
      <c r="P1125" s="23">
        <v>24</v>
      </c>
      <c r="Q1125" s="41">
        <f>(M1125+N1125*$N$2+(O1125*$O$2)+P1125*$P$2)</f>
        <v>609.72063200000002</v>
      </c>
      <c r="R1125" s="24">
        <v>610.51800000000003</v>
      </c>
      <c r="S1125" s="7"/>
      <c r="T1125" s="10">
        <f t="shared" si="120"/>
        <v>-0.13060515824267357</v>
      </c>
      <c r="V1125" s="23" t="s">
        <v>25</v>
      </c>
      <c r="X1125" t="s">
        <v>2913</v>
      </c>
      <c r="Y1125" t="str">
        <f t="shared" si="125"/>
        <v>610.518</v>
      </c>
    </row>
    <row r="1126" spans="1:25" x14ac:dyDescent="0.25">
      <c r="A1126" s="23">
        <v>32</v>
      </c>
      <c r="C1126">
        <v>71</v>
      </c>
      <c r="D1126" t="s">
        <v>2254</v>
      </c>
      <c r="E1126" t="s">
        <v>2255</v>
      </c>
      <c r="F1126">
        <v>4</v>
      </c>
      <c r="G1126">
        <v>3</v>
      </c>
      <c r="H1126" t="s">
        <v>2334</v>
      </c>
      <c r="I1126" t="s">
        <v>2335</v>
      </c>
      <c r="J1126" s="23">
        <v>16</v>
      </c>
      <c r="L1126" s="23" t="s">
        <v>2320</v>
      </c>
      <c r="M1126" s="41">
        <f t="shared" si="124"/>
        <v>545.75885159999996</v>
      </c>
      <c r="N1126" s="38">
        <v>26</v>
      </c>
      <c r="O1126" s="38">
        <v>0</v>
      </c>
      <c r="P1126" s="38">
        <v>27</v>
      </c>
      <c r="Q1126" s="41">
        <f>(M1126+N1126*$N$2+(O1126*$O$2)+P1126*$P$2)</f>
        <v>617.97561259999998</v>
      </c>
      <c r="R1126" s="24">
        <v>617.93399999999997</v>
      </c>
      <c r="S1126" s="7"/>
      <c r="T1126" s="10">
        <f t="shared" si="120"/>
        <v>6.7341496017386433E-3</v>
      </c>
      <c r="V1126" s="46">
        <v>1020000</v>
      </c>
      <c r="X1126" t="s">
        <v>2914</v>
      </c>
      <c r="Y1126" t="str">
        <f t="shared" si="125"/>
        <v>617.934</v>
      </c>
    </row>
    <row r="1127" spans="1:25" x14ac:dyDescent="0.25">
      <c r="A1127" s="23">
        <v>32</v>
      </c>
      <c r="B1127" t="s">
        <v>19</v>
      </c>
      <c r="C1127">
        <v>72</v>
      </c>
      <c r="D1127" t="s">
        <v>2254</v>
      </c>
      <c r="E1127" t="s">
        <v>2255</v>
      </c>
      <c r="F1127">
        <v>4</v>
      </c>
      <c r="G1127">
        <v>3</v>
      </c>
      <c r="H1127" t="s">
        <v>2336</v>
      </c>
      <c r="I1127" t="s">
        <v>2337</v>
      </c>
      <c r="J1127" s="23">
        <v>16</v>
      </c>
      <c r="K1127" t="s">
        <v>19</v>
      </c>
      <c r="L1127" s="23" t="s">
        <v>2320</v>
      </c>
      <c r="M1127" s="41">
        <f t="shared" si="124"/>
        <v>545.75885159999996</v>
      </c>
      <c r="N1127" s="38">
        <v>29</v>
      </c>
      <c r="O1127" s="38">
        <v>0</v>
      </c>
      <c r="P1127" s="38">
        <v>30</v>
      </c>
      <c r="Q1127" s="41">
        <f>(M1127+N1127*$N$2+(O1127*$O$2)+P1127*$P$2)</f>
        <v>626.23059319999993</v>
      </c>
      <c r="R1127" s="24">
        <v>628.68499999999995</v>
      </c>
      <c r="S1127" s="7"/>
      <c r="T1127" s="10">
        <f t="shared" si="120"/>
        <v>-0.39040327031820632</v>
      </c>
      <c r="V1127" s="23" t="s">
        <v>25</v>
      </c>
      <c r="X1127" t="s">
        <v>2915</v>
      </c>
      <c r="Y1127" t="str">
        <f t="shared" si="125"/>
        <v>628.685</v>
      </c>
    </row>
    <row r="1128" spans="1:25" x14ac:dyDescent="0.25">
      <c r="A1128" s="23">
        <v>32</v>
      </c>
      <c r="B1128" t="s">
        <v>19</v>
      </c>
      <c r="C1128">
        <v>73</v>
      </c>
      <c r="D1128" t="s">
        <v>2254</v>
      </c>
      <c r="E1128" t="s">
        <v>2255</v>
      </c>
      <c r="F1128">
        <v>4</v>
      </c>
      <c r="G1128">
        <v>3</v>
      </c>
      <c r="H1128" t="s">
        <v>2338</v>
      </c>
      <c r="I1128" t="s">
        <v>2339</v>
      </c>
      <c r="J1128" s="23">
        <v>16</v>
      </c>
      <c r="K1128" t="s">
        <v>19</v>
      </c>
      <c r="L1128" s="23" t="s">
        <v>2320</v>
      </c>
      <c r="M1128" s="41">
        <f t="shared" si="124"/>
        <v>545.75885159999996</v>
      </c>
      <c r="N1128" s="23">
        <v>32</v>
      </c>
      <c r="O1128" s="23">
        <v>0</v>
      </c>
      <c r="P1128" s="23">
        <v>33</v>
      </c>
      <c r="Q1128" s="41">
        <f>(M1128+N1128*$N$2+(O1128*$O$2)+P1128*$P$2)</f>
        <v>634.48557379999988</v>
      </c>
      <c r="R1128" s="24">
        <v>635.46799999999996</v>
      </c>
      <c r="S1128" s="7"/>
      <c r="T1128" s="10">
        <f t="shared" si="120"/>
        <v>-0.15459884683415645</v>
      </c>
      <c r="V1128" s="23" t="s">
        <v>25</v>
      </c>
      <c r="X1128" t="s">
        <v>2916</v>
      </c>
      <c r="Y1128" t="str">
        <f t="shared" si="125"/>
        <v>635.468</v>
      </c>
    </row>
    <row r="1129" spans="1:25" x14ac:dyDescent="0.25">
      <c r="A1129" s="23">
        <v>32</v>
      </c>
      <c r="B1129" t="s">
        <v>19</v>
      </c>
      <c r="C1129">
        <v>74</v>
      </c>
      <c r="D1129" t="s">
        <v>2254</v>
      </c>
      <c r="E1129" t="s">
        <v>2255</v>
      </c>
      <c r="F1129">
        <v>4</v>
      </c>
      <c r="G1129">
        <v>3</v>
      </c>
      <c r="H1129" t="s">
        <v>2340</v>
      </c>
      <c r="I1129" t="s">
        <v>2341</v>
      </c>
      <c r="J1129" s="23">
        <v>16</v>
      </c>
      <c r="K1129" t="s">
        <v>19</v>
      </c>
      <c r="L1129" s="23" t="s">
        <v>2320</v>
      </c>
      <c r="M1129" s="41">
        <f t="shared" si="124"/>
        <v>545.75885159999996</v>
      </c>
      <c r="N1129" s="23">
        <v>35</v>
      </c>
      <c r="O1129" s="23">
        <v>0</v>
      </c>
      <c r="P1129" s="23">
        <v>36</v>
      </c>
      <c r="Q1129" s="41">
        <f>(M1129+N1129*$N$2+(O1129*$O$2)+P1129*$P$2)</f>
        <v>642.74055439999995</v>
      </c>
      <c r="R1129" s="24">
        <v>645.66499999999996</v>
      </c>
      <c r="S1129" s="7"/>
      <c r="T1129" s="10">
        <f t="shared" si="120"/>
        <v>-0.45293543865627106</v>
      </c>
      <c r="V1129" s="23" t="s">
        <v>25</v>
      </c>
      <c r="X1129" t="s">
        <v>2917</v>
      </c>
      <c r="Y1129" t="str">
        <f t="shared" si="125"/>
        <v>645.665</v>
      </c>
    </row>
    <row r="1130" spans="1:25" x14ac:dyDescent="0.25">
      <c r="A1130" s="23">
        <v>32</v>
      </c>
      <c r="C1130">
        <v>75</v>
      </c>
      <c r="D1130" t="s">
        <v>2254</v>
      </c>
      <c r="E1130" t="s">
        <v>2255</v>
      </c>
      <c r="F1130">
        <v>4</v>
      </c>
      <c r="G1130">
        <v>3</v>
      </c>
      <c r="H1130" t="s">
        <v>2342</v>
      </c>
      <c r="I1130" t="s">
        <v>2343</v>
      </c>
      <c r="J1130" s="23">
        <v>16</v>
      </c>
      <c r="L1130" s="23" t="s">
        <v>2320</v>
      </c>
      <c r="M1130" s="41">
        <f t="shared" si="124"/>
        <v>545.75885159999996</v>
      </c>
      <c r="N1130" s="38">
        <v>37</v>
      </c>
      <c r="O1130" s="38">
        <v>0</v>
      </c>
      <c r="P1130" s="38">
        <v>38</v>
      </c>
      <c r="Q1130" s="41">
        <f>(M1130+N1130*$N$2+(O1130*$O$2)+P1130*$P$2)</f>
        <v>648.24387479999996</v>
      </c>
      <c r="R1130" s="24">
        <v>652.16999999999996</v>
      </c>
      <c r="S1130" s="7"/>
      <c r="T1130" s="10">
        <f t="shared" si="120"/>
        <v>-0.60200947605685662</v>
      </c>
      <c r="V1130" s="23">
        <v>4980</v>
      </c>
      <c r="X1130" t="s">
        <v>2918</v>
      </c>
      <c r="Y1130" t="str">
        <f t="shared" si="125"/>
        <v>652.170</v>
      </c>
    </row>
    <row r="1131" spans="1:25" x14ac:dyDescent="0.25">
      <c r="A1131" s="23">
        <v>32</v>
      </c>
      <c r="B1131" t="s">
        <v>19</v>
      </c>
      <c r="C1131">
        <v>76</v>
      </c>
      <c r="D1131" t="s">
        <v>2254</v>
      </c>
      <c r="E1131" t="s">
        <v>2255</v>
      </c>
      <c r="F1131">
        <v>4</v>
      </c>
      <c r="G1131">
        <v>3</v>
      </c>
      <c r="H1131" t="s">
        <v>2344</v>
      </c>
      <c r="I1131" t="s">
        <v>2345</v>
      </c>
      <c r="J1131" s="23">
        <v>16</v>
      </c>
      <c r="K1131" t="s">
        <v>19</v>
      </c>
      <c r="L1131" s="23" t="s">
        <v>2320</v>
      </c>
      <c r="M1131" s="41">
        <f t="shared" si="124"/>
        <v>545.75885159999996</v>
      </c>
      <c r="N1131" s="23">
        <v>41</v>
      </c>
      <c r="O1131" s="23">
        <v>0</v>
      </c>
      <c r="P1131" s="23">
        <v>42</v>
      </c>
      <c r="Q1131" s="41">
        <f>(M1131+N1131*$N$2+(O1131*$O$2)+P1131*$P$2)</f>
        <v>659.25051559999997</v>
      </c>
      <c r="R1131" s="24">
        <v>661.59799999999996</v>
      </c>
      <c r="S1131" s="7"/>
      <c r="T1131" s="10">
        <f t="shared" si="120"/>
        <v>-0.35482035919092636</v>
      </c>
      <c r="V1131" s="23" t="s">
        <v>25</v>
      </c>
      <c r="X1131" t="s">
        <v>2919</v>
      </c>
      <c r="Y1131" t="str">
        <f t="shared" si="125"/>
        <v>661.598</v>
      </c>
    </row>
    <row r="1132" spans="1:25" x14ac:dyDescent="0.25">
      <c r="A1132" s="23">
        <v>32</v>
      </c>
      <c r="C1132">
        <v>77</v>
      </c>
      <c r="D1132" t="s">
        <v>2254</v>
      </c>
      <c r="E1132" t="s">
        <v>2255</v>
      </c>
      <c r="F1132">
        <v>4</v>
      </c>
      <c r="G1132">
        <v>3</v>
      </c>
      <c r="H1132" t="s">
        <v>2346</v>
      </c>
      <c r="I1132" t="s">
        <v>2347</v>
      </c>
      <c r="J1132" s="23">
        <v>16</v>
      </c>
      <c r="L1132" s="23" t="s">
        <v>2320</v>
      </c>
      <c r="M1132" s="41">
        <f t="shared" si="124"/>
        <v>545.75885159999996</v>
      </c>
      <c r="N1132" s="23">
        <v>44</v>
      </c>
      <c r="O1132" s="23">
        <v>0</v>
      </c>
      <c r="P1132" s="23">
        <v>45</v>
      </c>
      <c r="Q1132" s="41">
        <f>(M1132+N1132*$N$2+(O1132*$O$2)+P1132*$P$2)</f>
        <v>667.50549620000004</v>
      </c>
      <c r="R1132" s="24">
        <v>667.67100000000005</v>
      </c>
      <c r="S1132" s="7"/>
      <c r="T1132" s="10">
        <f t="shared" si="120"/>
        <v>-2.4788226536723985E-2</v>
      </c>
      <c r="V1132" s="23">
        <v>40500</v>
      </c>
      <c r="X1132" t="s">
        <v>2920</v>
      </c>
      <c r="Y1132" t="str">
        <f t="shared" si="125"/>
        <v>667.671</v>
      </c>
    </row>
    <row r="1133" spans="1:25" x14ac:dyDescent="0.25">
      <c r="A1133" s="23">
        <v>32</v>
      </c>
      <c r="C1133">
        <v>78</v>
      </c>
      <c r="D1133" t="s">
        <v>2254</v>
      </c>
      <c r="E1133" t="s">
        <v>2255</v>
      </c>
      <c r="F1133">
        <v>4</v>
      </c>
      <c r="G1133">
        <v>3</v>
      </c>
      <c r="H1133" t="s">
        <v>2348</v>
      </c>
      <c r="I1133" t="s">
        <v>2349</v>
      </c>
      <c r="J1133" s="23">
        <v>16</v>
      </c>
      <c r="L1133" s="23" t="s">
        <v>2320</v>
      </c>
      <c r="M1133" s="41">
        <f t="shared" si="124"/>
        <v>545.75885159999996</v>
      </c>
      <c r="N1133" s="38">
        <v>47</v>
      </c>
      <c r="O1133" s="38">
        <v>0</v>
      </c>
      <c r="P1133" s="23">
        <v>48</v>
      </c>
      <c r="Q1133" s="41">
        <f>(M1133+N1133*$N$2+(O1133*$O$2)+P1133*$P$2)</f>
        <v>675.76047679999988</v>
      </c>
      <c r="R1133" s="24">
        <v>676.39</v>
      </c>
      <c r="S1133" s="7"/>
      <c r="T1133" s="10">
        <f t="shared" si="120"/>
        <v>-9.3071038897693317E-2</v>
      </c>
      <c r="V1133" s="23">
        <v>5280</v>
      </c>
      <c r="X1133" t="s">
        <v>2921</v>
      </c>
      <c r="Y1133" t="str">
        <f t="shared" si="125"/>
        <v>676.390</v>
      </c>
    </row>
    <row r="1134" spans="1:25" x14ac:dyDescent="0.25">
      <c r="A1134" s="23">
        <v>32</v>
      </c>
      <c r="C1134">
        <v>79</v>
      </c>
      <c r="D1134" t="s">
        <v>2254</v>
      </c>
      <c r="E1134" t="s">
        <v>2255</v>
      </c>
      <c r="F1134">
        <v>4</v>
      </c>
      <c r="G1134">
        <v>3</v>
      </c>
      <c r="H1134" t="s">
        <v>2350</v>
      </c>
      <c r="I1134" t="s">
        <v>2351</v>
      </c>
      <c r="J1134" s="23">
        <v>16</v>
      </c>
      <c r="L1134" s="23" t="s">
        <v>2320</v>
      </c>
      <c r="M1134" s="41">
        <f t="shared" si="124"/>
        <v>545.75885159999996</v>
      </c>
      <c r="N1134" s="23">
        <v>49</v>
      </c>
      <c r="O1134" s="23">
        <v>0</v>
      </c>
      <c r="P1134" s="23">
        <v>50</v>
      </c>
      <c r="Q1134" s="41">
        <f>(M1134+N1134*$N$2+(O1134*$O$2)+P1134*$P$2)</f>
        <v>681.2637972</v>
      </c>
      <c r="R1134" s="24">
        <v>682.08699999999999</v>
      </c>
      <c r="S1134" s="7"/>
      <c r="T1134" s="10">
        <f t="shared" si="120"/>
        <v>-0.12068882708510646</v>
      </c>
      <c r="V1134" s="23">
        <v>18.98</v>
      </c>
      <c r="X1134" t="s">
        <v>2922</v>
      </c>
      <c r="Y1134" t="str">
        <f t="shared" si="125"/>
        <v>682.087</v>
      </c>
    </row>
    <row r="1135" spans="1:25" x14ac:dyDescent="0.25">
      <c r="A1135" s="23">
        <v>32</v>
      </c>
      <c r="C1135">
        <v>80</v>
      </c>
      <c r="D1135" t="s">
        <v>2254</v>
      </c>
      <c r="E1135" t="s">
        <v>2255</v>
      </c>
      <c r="F1135">
        <v>4</v>
      </c>
      <c r="G1135">
        <v>3</v>
      </c>
      <c r="H1135" t="s">
        <v>2352</v>
      </c>
      <c r="I1135" t="s">
        <v>2353</v>
      </c>
      <c r="J1135" s="23">
        <v>16</v>
      </c>
      <c r="L1135" s="23" t="s">
        <v>2320</v>
      </c>
      <c r="M1135" s="41">
        <f t="shared" si="124"/>
        <v>545.75885159999996</v>
      </c>
      <c r="N1135" s="23">
        <v>52</v>
      </c>
      <c r="O1135" s="23">
        <v>0</v>
      </c>
      <c r="P1135" s="23">
        <v>53</v>
      </c>
      <c r="Q1135" s="41">
        <f>(M1135+N1135*$N$2+(O1135*$O$2)+P1135*$P$2)</f>
        <v>689.51877780000007</v>
      </c>
      <c r="R1135" s="24">
        <v>690.11800000000005</v>
      </c>
      <c r="S1135" s="7"/>
      <c r="T1135" s="10">
        <f t="shared" si="120"/>
        <v>-8.6828948092932734E-2</v>
      </c>
      <c r="V1135" s="23">
        <v>29.5</v>
      </c>
      <c r="X1135" t="s">
        <v>2923</v>
      </c>
      <c r="Y1135" t="str">
        <f t="shared" si="125"/>
        <v>690.118</v>
      </c>
    </row>
    <row r="1136" spans="1:25" x14ac:dyDescent="0.25">
      <c r="A1136" s="23">
        <v>32</v>
      </c>
      <c r="C1136">
        <v>81</v>
      </c>
      <c r="D1136" t="s">
        <v>2254</v>
      </c>
      <c r="E1136" t="s">
        <v>2255</v>
      </c>
      <c r="F1136">
        <v>4</v>
      </c>
      <c r="G1136">
        <v>3</v>
      </c>
      <c r="H1136" t="s">
        <v>2354</v>
      </c>
      <c r="I1136" t="s">
        <v>2355</v>
      </c>
      <c r="J1136" s="23">
        <v>16</v>
      </c>
      <c r="L1136" s="23" t="s">
        <v>2320</v>
      </c>
      <c r="M1136" s="41">
        <f t="shared" si="124"/>
        <v>545.75885159999996</v>
      </c>
      <c r="N1136" s="23">
        <v>54</v>
      </c>
      <c r="O1136" s="23">
        <v>0</v>
      </c>
      <c r="P1136" s="23">
        <v>55</v>
      </c>
      <c r="Q1136" s="41">
        <f>(M1136+N1136*$N$2+(O1136*$O$2)+P1136*$P$2)</f>
        <v>695.02209819999996</v>
      </c>
      <c r="R1136" s="24">
        <v>695.04499999999996</v>
      </c>
      <c r="S1136" s="7"/>
      <c r="T1136" s="10">
        <f t="shared" si="120"/>
        <v>-3.2950096756324612E-3</v>
      </c>
      <c r="V1136" s="23">
        <v>7.6</v>
      </c>
      <c r="X1136" t="s">
        <v>2924</v>
      </c>
      <c r="Y1136" t="str">
        <f t="shared" si="125"/>
        <v>695.045</v>
      </c>
    </row>
    <row r="1137" spans="1:25" x14ac:dyDescent="0.25">
      <c r="A1137" s="23">
        <v>32</v>
      </c>
      <c r="C1137">
        <v>82</v>
      </c>
      <c r="D1137" t="s">
        <v>2254</v>
      </c>
      <c r="E1137" t="s">
        <v>2255</v>
      </c>
      <c r="F1137">
        <v>4</v>
      </c>
      <c r="G1137">
        <v>3</v>
      </c>
      <c r="H1137" t="s">
        <v>2356</v>
      </c>
      <c r="I1137" t="s">
        <v>2357</v>
      </c>
      <c r="J1137" s="23">
        <v>16</v>
      </c>
      <c r="L1137" s="23" t="s">
        <v>2320</v>
      </c>
      <c r="M1137" s="41">
        <f t="shared" si="124"/>
        <v>545.75885159999996</v>
      </c>
      <c r="N1137" s="23">
        <v>56</v>
      </c>
      <c r="O1137" s="23">
        <v>0</v>
      </c>
      <c r="P1137" s="23">
        <v>57</v>
      </c>
      <c r="Q1137" s="41">
        <f>(M1137+N1137*$N$2+(O1137*$O$2)+P1137*$P$2)</f>
        <v>700.52541859999997</v>
      </c>
      <c r="R1137" s="24">
        <v>702.43700000000001</v>
      </c>
      <c r="S1137" s="7"/>
      <c r="T1137" s="10">
        <f t="shared" si="120"/>
        <v>-0.27213563636312516</v>
      </c>
      <c r="V1137" s="23">
        <v>4.5999999999999996</v>
      </c>
      <c r="X1137" t="s">
        <v>2925</v>
      </c>
      <c r="Y1137" t="str">
        <f t="shared" si="125"/>
        <v>702.437</v>
      </c>
    </row>
    <row r="1138" spans="1:25" x14ac:dyDescent="0.25">
      <c r="A1138" s="23">
        <v>32</v>
      </c>
      <c r="C1138">
        <v>83</v>
      </c>
      <c r="D1138" t="s">
        <v>2254</v>
      </c>
      <c r="E1138" t="s">
        <v>2255</v>
      </c>
      <c r="F1138">
        <v>4</v>
      </c>
      <c r="G1138">
        <v>3</v>
      </c>
      <c r="H1138" t="s">
        <v>2358</v>
      </c>
      <c r="I1138" t="s">
        <v>2359</v>
      </c>
      <c r="J1138" s="23">
        <v>16</v>
      </c>
      <c r="L1138" s="23" t="s">
        <v>2320</v>
      </c>
      <c r="M1138" s="41">
        <f t="shared" si="124"/>
        <v>545.75885159999996</v>
      </c>
      <c r="N1138" s="23">
        <v>58</v>
      </c>
      <c r="O1138" s="23">
        <v>0</v>
      </c>
      <c r="P1138" s="23">
        <v>59</v>
      </c>
      <c r="Q1138" s="41">
        <f>(M1138+N1138*$N$2+(O1138*$O$2)+P1138*$P$2)</f>
        <v>706.02873899999997</v>
      </c>
      <c r="R1138" s="24">
        <v>705.88800000000003</v>
      </c>
      <c r="S1138" s="7"/>
      <c r="T1138" s="10">
        <f t="shared" si="120"/>
        <v>1.9937865497067459E-2</v>
      </c>
      <c r="V1138" s="23">
        <v>1.85</v>
      </c>
      <c r="X1138" t="s">
        <v>2926</v>
      </c>
      <c r="Y1138" t="str">
        <f t="shared" si="125"/>
        <v>705.888</v>
      </c>
    </row>
    <row r="1139" spans="1:25" x14ac:dyDescent="0.25">
      <c r="A1139" s="23">
        <v>32</v>
      </c>
      <c r="C1139">
        <v>84</v>
      </c>
      <c r="D1139" t="s">
        <v>2254</v>
      </c>
      <c r="E1139" t="s">
        <v>2255</v>
      </c>
      <c r="F1139">
        <v>4</v>
      </c>
      <c r="G1139">
        <v>3</v>
      </c>
      <c r="H1139" t="s">
        <v>2360</v>
      </c>
      <c r="I1139" t="s">
        <v>2361</v>
      </c>
      <c r="J1139" s="23">
        <v>16</v>
      </c>
      <c r="L1139" s="23" t="s">
        <v>2320</v>
      </c>
      <c r="M1139" s="41">
        <f t="shared" si="124"/>
        <v>545.75885159999996</v>
      </c>
      <c r="N1139" s="23">
        <v>60</v>
      </c>
      <c r="O1139" s="23">
        <v>0</v>
      </c>
      <c r="P1139" s="23">
        <v>61</v>
      </c>
      <c r="Q1139" s="41">
        <f>(M1139+N1139*$N$2+(O1139*$O$2)+P1139*$P$2)</f>
        <v>711.53205939999998</v>
      </c>
      <c r="R1139" s="24">
        <v>711.351</v>
      </c>
      <c r="S1139" s="7"/>
      <c r="T1139" s="10">
        <f t="shared" si="120"/>
        <v>2.5452891751045682E-2</v>
      </c>
      <c r="V1139" s="23">
        <v>0.95</v>
      </c>
      <c r="X1139" t="s">
        <v>2927</v>
      </c>
      <c r="Y1139" t="str">
        <f t="shared" si="125"/>
        <v>711.351</v>
      </c>
    </row>
    <row r="1140" spans="1:25" x14ac:dyDescent="0.25">
      <c r="A1140" s="23">
        <v>32</v>
      </c>
      <c r="C1140">
        <v>85</v>
      </c>
      <c r="D1140" t="s">
        <v>2254</v>
      </c>
      <c r="E1140" t="s">
        <v>2255</v>
      </c>
      <c r="F1140">
        <v>4</v>
      </c>
      <c r="G1140">
        <v>3</v>
      </c>
      <c r="H1140" t="s">
        <v>2362</v>
      </c>
      <c r="I1140" t="s">
        <v>2363</v>
      </c>
      <c r="J1140" s="23">
        <v>16</v>
      </c>
      <c r="L1140" s="23" t="s">
        <v>2320</v>
      </c>
      <c r="M1140" s="41">
        <f t="shared" si="124"/>
        <v>545.75885159999996</v>
      </c>
      <c r="N1140" s="23">
        <v>61</v>
      </c>
      <c r="O1140" s="23">
        <v>0</v>
      </c>
      <c r="P1140" s="23">
        <v>62</v>
      </c>
      <c r="Q1140" s="41">
        <f>(M1140+N1140*$N$2+(O1140*$O$2)+P1140*$P$2)</f>
        <v>714.28371959999993</v>
      </c>
      <c r="R1140" s="24">
        <v>714.41099999999994</v>
      </c>
      <c r="S1140" s="7"/>
      <c r="T1140" s="10">
        <f t="shared" si="120"/>
        <v>-1.7816131050616222E-2</v>
      </c>
      <c r="V1140" s="23">
        <v>0.6</v>
      </c>
      <c r="X1140" t="s">
        <v>2928</v>
      </c>
      <c r="Y1140" t="str">
        <f t="shared" si="125"/>
        <v>714.411</v>
      </c>
    </row>
    <row r="1141" spans="1:25" x14ac:dyDescent="0.25">
      <c r="A1141" s="23">
        <v>32</v>
      </c>
      <c r="C1141">
        <v>86</v>
      </c>
      <c r="D1141" t="s">
        <v>2254</v>
      </c>
      <c r="E1141" t="s">
        <v>2255</v>
      </c>
      <c r="F1141">
        <v>4</v>
      </c>
      <c r="G1141">
        <v>3</v>
      </c>
      <c r="H1141" t="s">
        <v>2364</v>
      </c>
      <c r="I1141" t="s">
        <v>2365</v>
      </c>
      <c r="J1141" s="23">
        <v>16</v>
      </c>
      <c r="L1141" s="23" t="s">
        <v>2320</v>
      </c>
      <c r="M1141" s="41">
        <f t="shared" si="124"/>
        <v>545.75885159999996</v>
      </c>
      <c r="N1141" s="23">
        <v>63</v>
      </c>
      <c r="O1141" s="23">
        <v>0</v>
      </c>
      <c r="P1141" s="23">
        <v>63</v>
      </c>
      <c r="Q1141" s="41">
        <f>(M1141+N1141*$N$2+(O1141*$O$2)+P1141*$P$2)</f>
        <v>719.1134442</v>
      </c>
      <c r="R1141" s="24">
        <v>719.14800000000002</v>
      </c>
      <c r="S1141" s="7"/>
      <c r="T1141" s="10">
        <f t="shared" si="120"/>
        <v>-4.8051027048703482E-3</v>
      </c>
      <c r="V1141" s="23">
        <v>0.25</v>
      </c>
      <c r="X1141" t="s">
        <v>2929</v>
      </c>
    </row>
    <row r="1142" spans="1:25" x14ac:dyDescent="0.25">
      <c r="A1142" s="23">
        <v>32</v>
      </c>
      <c r="C1142">
        <v>87</v>
      </c>
      <c r="D1142" t="s">
        <v>2254</v>
      </c>
      <c r="E1142" t="s">
        <v>2255</v>
      </c>
      <c r="F1142">
        <v>4</v>
      </c>
      <c r="G1142">
        <v>3</v>
      </c>
      <c r="H1142" t="s">
        <v>2366</v>
      </c>
      <c r="I1142" t="s">
        <v>2367</v>
      </c>
      <c r="J1142" s="23">
        <v>16</v>
      </c>
      <c r="S1142" s="7"/>
      <c r="T1142" s="10"/>
    </row>
    <row r="1143" spans="1:25" x14ac:dyDescent="0.25">
      <c r="A1143" s="23">
        <v>32</v>
      </c>
      <c r="C1143">
        <v>88</v>
      </c>
      <c r="D1143" t="s">
        <v>2254</v>
      </c>
      <c r="E1143" t="s">
        <v>2255</v>
      </c>
      <c r="F1143">
        <v>4</v>
      </c>
      <c r="G1143">
        <v>3</v>
      </c>
      <c r="H1143" t="s">
        <v>2368</v>
      </c>
      <c r="I1143" t="s">
        <v>2369</v>
      </c>
      <c r="J1143" s="23">
        <v>16</v>
      </c>
    </row>
    <row r="1144" spans="1:25" x14ac:dyDescent="0.25">
      <c r="A1144" s="23">
        <v>33</v>
      </c>
      <c r="C1144">
        <v>33</v>
      </c>
      <c r="D1144" t="s">
        <v>2370</v>
      </c>
      <c r="E1144" t="s">
        <v>2371</v>
      </c>
      <c r="F1144">
        <v>4</v>
      </c>
      <c r="G1144">
        <v>3</v>
      </c>
      <c r="H1144" t="s">
        <v>2372</v>
      </c>
      <c r="I1144" t="s">
        <v>2373</v>
      </c>
      <c r="J1144" s="23">
        <v>0</v>
      </c>
      <c r="K1144" t="s">
        <v>58</v>
      </c>
      <c r="L1144" s="23" t="s">
        <v>21</v>
      </c>
    </row>
    <row r="1145" spans="1:25" x14ac:dyDescent="0.25">
      <c r="A1145" s="23">
        <v>33</v>
      </c>
      <c r="C1145">
        <v>34</v>
      </c>
      <c r="D1145" t="s">
        <v>2370</v>
      </c>
      <c r="E1145" t="s">
        <v>2371</v>
      </c>
      <c r="F1145">
        <v>4</v>
      </c>
      <c r="G1145">
        <v>3</v>
      </c>
      <c r="H1145" t="s">
        <v>2374</v>
      </c>
      <c r="I1145" t="s">
        <v>2375</v>
      </c>
      <c r="J1145" s="23">
        <v>0</v>
      </c>
      <c r="K1145" t="s">
        <v>58</v>
      </c>
      <c r="L1145" s="23" t="s">
        <v>34</v>
      </c>
    </row>
    <row r="1146" spans="1:25" x14ac:dyDescent="0.25">
      <c r="A1146" s="23">
        <v>33</v>
      </c>
      <c r="C1146">
        <v>35</v>
      </c>
      <c r="D1146" t="s">
        <v>2370</v>
      </c>
      <c r="E1146" t="s">
        <v>2371</v>
      </c>
      <c r="F1146">
        <v>4</v>
      </c>
      <c r="G1146">
        <v>3</v>
      </c>
      <c r="H1146" t="s">
        <v>2376</v>
      </c>
      <c r="I1146" t="s">
        <v>2377</v>
      </c>
      <c r="J1146" s="23">
        <v>1</v>
      </c>
      <c r="K1146" t="s">
        <v>58</v>
      </c>
      <c r="L1146" s="23" t="s">
        <v>65</v>
      </c>
    </row>
    <row r="1147" spans="1:25" x14ac:dyDescent="0.25">
      <c r="A1147" s="23">
        <v>33</v>
      </c>
      <c r="C1147">
        <v>36</v>
      </c>
      <c r="D1147" t="s">
        <v>2370</v>
      </c>
      <c r="E1147" t="s">
        <v>2371</v>
      </c>
      <c r="F1147">
        <v>4</v>
      </c>
      <c r="G1147">
        <v>3</v>
      </c>
      <c r="H1147" t="s">
        <v>2378</v>
      </c>
      <c r="I1147" t="s">
        <v>2379</v>
      </c>
      <c r="J1147" s="23">
        <v>1</v>
      </c>
      <c r="K1147" t="s">
        <v>58</v>
      </c>
    </row>
    <row r="1148" spans="1:25" x14ac:dyDescent="0.25">
      <c r="A1148" s="23">
        <v>33</v>
      </c>
      <c r="C1148">
        <v>37</v>
      </c>
      <c r="D1148" t="s">
        <v>2370</v>
      </c>
      <c r="E1148" t="s">
        <v>2371</v>
      </c>
      <c r="F1148">
        <v>4</v>
      </c>
      <c r="G1148">
        <v>3</v>
      </c>
      <c r="H1148" t="s">
        <v>2380</v>
      </c>
      <c r="I1148" t="s">
        <v>2381</v>
      </c>
      <c r="J1148" s="23">
        <v>2</v>
      </c>
      <c r="K1148" t="s">
        <v>58</v>
      </c>
    </row>
    <row r="1149" spans="1:25" x14ac:dyDescent="0.25">
      <c r="A1149" s="23">
        <v>33</v>
      </c>
      <c r="C1149">
        <v>38</v>
      </c>
      <c r="D1149" t="s">
        <v>2370</v>
      </c>
      <c r="E1149" t="s">
        <v>2371</v>
      </c>
      <c r="F1149">
        <v>4</v>
      </c>
      <c r="G1149">
        <v>3</v>
      </c>
      <c r="H1149" t="s">
        <v>2382</v>
      </c>
      <c r="I1149" t="s">
        <v>2383</v>
      </c>
      <c r="J1149" s="23">
        <v>2</v>
      </c>
      <c r="K1149" t="s">
        <v>58</v>
      </c>
    </row>
    <row r="1150" spans="1:25" x14ac:dyDescent="0.25">
      <c r="A1150" s="23">
        <v>33</v>
      </c>
      <c r="C1150">
        <v>39</v>
      </c>
      <c r="D1150" t="s">
        <v>2370</v>
      </c>
      <c r="E1150" t="s">
        <v>2371</v>
      </c>
      <c r="F1150">
        <v>4</v>
      </c>
      <c r="G1150">
        <v>3</v>
      </c>
      <c r="H1150" t="s">
        <v>2384</v>
      </c>
      <c r="I1150" t="s">
        <v>2385</v>
      </c>
      <c r="J1150" s="23">
        <v>3</v>
      </c>
      <c r="K1150" t="s">
        <v>58</v>
      </c>
    </row>
    <row r="1151" spans="1:25" x14ac:dyDescent="0.25">
      <c r="A1151" s="23">
        <v>33</v>
      </c>
      <c r="C1151">
        <v>40</v>
      </c>
      <c r="D1151" t="s">
        <v>2370</v>
      </c>
      <c r="E1151" t="s">
        <v>2371</v>
      </c>
      <c r="F1151">
        <v>4</v>
      </c>
      <c r="G1151">
        <v>3</v>
      </c>
      <c r="H1151" t="s">
        <v>2386</v>
      </c>
      <c r="I1151" t="s">
        <v>2387</v>
      </c>
      <c r="J1151" s="23">
        <v>3</v>
      </c>
      <c r="K1151" t="s">
        <v>58</v>
      </c>
    </row>
    <row r="1152" spans="1:25" x14ac:dyDescent="0.25">
      <c r="A1152" s="23">
        <v>33</v>
      </c>
      <c r="C1152">
        <v>41</v>
      </c>
      <c r="D1152" t="s">
        <v>2370</v>
      </c>
      <c r="E1152" t="s">
        <v>2371</v>
      </c>
      <c r="F1152">
        <v>4</v>
      </c>
      <c r="G1152">
        <v>3</v>
      </c>
      <c r="H1152" t="s">
        <v>2388</v>
      </c>
      <c r="I1152" t="s">
        <v>2389</v>
      </c>
      <c r="J1152" s="23">
        <v>4</v>
      </c>
      <c r="K1152" t="s">
        <v>58</v>
      </c>
    </row>
    <row r="1153" spans="1:22" x14ac:dyDescent="0.25">
      <c r="A1153" s="23">
        <v>33</v>
      </c>
      <c r="C1153">
        <v>42</v>
      </c>
      <c r="D1153" t="s">
        <v>2370</v>
      </c>
      <c r="E1153" t="s">
        <v>2371</v>
      </c>
      <c r="F1153">
        <v>4</v>
      </c>
      <c r="G1153">
        <v>3</v>
      </c>
      <c r="H1153" t="s">
        <v>2390</v>
      </c>
      <c r="I1153" t="s">
        <v>2391</v>
      </c>
      <c r="J1153" s="23">
        <v>4</v>
      </c>
      <c r="K1153" t="s">
        <v>58</v>
      </c>
    </row>
    <row r="1154" spans="1:22" x14ac:dyDescent="0.25">
      <c r="A1154" s="23">
        <v>33</v>
      </c>
      <c r="C1154">
        <v>43</v>
      </c>
      <c r="D1154" t="s">
        <v>2370</v>
      </c>
      <c r="E1154" t="s">
        <v>2371</v>
      </c>
      <c r="F1154">
        <v>4</v>
      </c>
      <c r="G1154">
        <v>3</v>
      </c>
      <c r="H1154" t="s">
        <v>2392</v>
      </c>
      <c r="I1154" t="s">
        <v>2393</v>
      </c>
      <c r="J1154" s="23">
        <v>5</v>
      </c>
      <c r="K1154" t="s">
        <v>58</v>
      </c>
    </row>
    <row r="1155" spans="1:22" x14ac:dyDescent="0.25">
      <c r="A1155" s="23">
        <v>33</v>
      </c>
      <c r="C1155">
        <v>44</v>
      </c>
      <c r="D1155" t="s">
        <v>2370</v>
      </c>
      <c r="E1155" t="s">
        <v>2371</v>
      </c>
      <c r="F1155">
        <v>4</v>
      </c>
      <c r="G1155">
        <v>3</v>
      </c>
      <c r="H1155" t="s">
        <v>2394</v>
      </c>
      <c r="I1155" t="s">
        <v>2395</v>
      </c>
      <c r="J1155" s="23">
        <v>5</v>
      </c>
      <c r="K1155" t="s">
        <v>58</v>
      </c>
    </row>
    <row r="1156" spans="1:22" x14ac:dyDescent="0.25">
      <c r="A1156" s="23">
        <v>33</v>
      </c>
      <c r="C1156">
        <v>45</v>
      </c>
      <c r="D1156" t="s">
        <v>2370</v>
      </c>
      <c r="E1156" t="s">
        <v>2371</v>
      </c>
      <c r="F1156">
        <v>4</v>
      </c>
      <c r="G1156">
        <v>3</v>
      </c>
      <c r="H1156" t="s">
        <v>2396</v>
      </c>
      <c r="I1156" t="s">
        <v>2397</v>
      </c>
      <c r="J1156" s="23">
        <v>6</v>
      </c>
      <c r="K1156" t="s">
        <v>58</v>
      </c>
    </row>
    <row r="1157" spans="1:22" x14ac:dyDescent="0.25">
      <c r="A1157" s="23">
        <v>33</v>
      </c>
      <c r="C1157">
        <v>46</v>
      </c>
      <c r="D1157" t="s">
        <v>2370</v>
      </c>
      <c r="E1157" t="s">
        <v>2371</v>
      </c>
      <c r="F1157">
        <v>4</v>
      </c>
      <c r="G1157">
        <v>3</v>
      </c>
      <c r="H1157" t="s">
        <v>2398</v>
      </c>
      <c r="I1157" t="s">
        <v>2399</v>
      </c>
      <c r="J1157" s="23">
        <v>6</v>
      </c>
      <c r="K1157" t="s">
        <v>58</v>
      </c>
    </row>
    <row r="1158" spans="1:22" x14ac:dyDescent="0.25">
      <c r="A1158" s="23">
        <v>33</v>
      </c>
      <c r="C1158">
        <v>47</v>
      </c>
      <c r="D1158" t="s">
        <v>2370</v>
      </c>
      <c r="E1158" t="s">
        <v>2371</v>
      </c>
      <c r="F1158">
        <v>4</v>
      </c>
      <c r="G1158">
        <v>3</v>
      </c>
      <c r="H1158" t="s">
        <v>2400</v>
      </c>
      <c r="I1158" t="s">
        <v>2401</v>
      </c>
      <c r="J1158" s="23">
        <v>7</v>
      </c>
      <c r="K1158" t="s">
        <v>58</v>
      </c>
    </row>
    <row r="1159" spans="1:22" x14ac:dyDescent="0.25">
      <c r="A1159" s="23">
        <v>33</v>
      </c>
      <c r="C1159">
        <v>48</v>
      </c>
      <c r="D1159" t="s">
        <v>2370</v>
      </c>
      <c r="E1159" t="s">
        <v>2371</v>
      </c>
      <c r="F1159">
        <v>4</v>
      </c>
      <c r="G1159">
        <v>3</v>
      </c>
      <c r="H1159" t="s">
        <v>2402</v>
      </c>
      <c r="I1159" t="s">
        <v>2403</v>
      </c>
      <c r="J1159" s="23">
        <v>7</v>
      </c>
      <c r="K1159" t="s">
        <v>58</v>
      </c>
    </row>
    <row r="1160" spans="1:22" x14ac:dyDescent="0.25">
      <c r="A1160" s="23">
        <v>33</v>
      </c>
      <c r="C1160">
        <v>49</v>
      </c>
      <c r="D1160" t="s">
        <v>2370</v>
      </c>
      <c r="E1160" t="s">
        <v>2371</v>
      </c>
      <c r="F1160">
        <v>4</v>
      </c>
      <c r="G1160">
        <v>3</v>
      </c>
      <c r="H1160" t="s">
        <v>2404</v>
      </c>
      <c r="I1160" t="s">
        <v>2405</v>
      </c>
      <c r="J1160" s="23">
        <v>8</v>
      </c>
      <c r="K1160" t="s">
        <v>58</v>
      </c>
    </row>
    <row r="1161" spans="1:22" x14ac:dyDescent="0.25">
      <c r="A1161" s="23">
        <v>33</v>
      </c>
      <c r="C1161">
        <v>50</v>
      </c>
      <c r="D1161" t="s">
        <v>2370</v>
      </c>
      <c r="E1161" t="s">
        <v>2371</v>
      </c>
      <c r="F1161">
        <v>4</v>
      </c>
      <c r="G1161">
        <v>3</v>
      </c>
      <c r="H1161" t="s">
        <v>2406</v>
      </c>
      <c r="I1161" t="s">
        <v>2407</v>
      </c>
      <c r="J1161" s="23">
        <v>8</v>
      </c>
      <c r="K1161" t="s">
        <v>58</v>
      </c>
    </row>
    <row r="1162" spans="1:22" x14ac:dyDescent="0.25">
      <c r="A1162" s="23">
        <v>33</v>
      </c>
      <c r="C1162">
        <v>51</v>
      </c>
      <c r="D1162" t="s">
        <v>2370</v>
      </c>
      <c r="E1162" t="s">
        <v>2371</v>
      </c>
      <c r="F1162">
        <v>4</v>
      </c>
      <c r="G1162">
        <v>3</v>
      </c>
      <c r="H1162" t="s">
        <v>2408</v>
      </c>
      <c r="I1162" t="s">
        <v>2409</v>
      </c>
      <c r="J1162" s="23">
        <v>9</v>
      </c>
      <c r="K1162" t="s">
        <v>58</v>
      </c>
    </row>
    <row r="1163" spans="1:22" x14ac:dyDescent="0.25">
      <c r="A1163" s="23">
        <v>33</v>
      </c>
      <c r="C1163">
        <v>52</v>
      </c>
      <c r="D1163" t="s">
        <v>2370</v>
      </c>
      <c r="E1163" t="s">
        <v>2371</v>
      </c>
      <c r="F1163">
        <v>4</v>
      </c>
      <c r="G1163">
        <v>3</v>
      </c>
      <c r="H1163" t="s">
        <v>2410</v>
      </c>
      <c r="I1163" t="s">
        <v>2411</v>
      </c>
      <c r="J1163" s="23">
        <v>9</v>
      </c>
      <c r="K1163" t="s">
        <v>58</v>
      </c>
    </row>
    <row r="1164" spans="1:22" x14ac:dyDescent="0.25">
      <c r="A1164" s="23">
        <v>33</v>
      </c>
      <c r="C1164">
        <v>53</v>
      </c>
      <c r="D1164" t="s">
        <v>2370</v>
      </c>
      <c r="E1164" t="s">
        <v>2371</v>
      </c>
      <c r="F1164">
        <v>4</v>
      </c>
      <c r="G1164">
        <v>3</v>
      </c>
      <c r="H1164" t="s">
        <v>2412</v>
      </c>
      <c r="I1164" t="s">
        <v>2413</v>
      </c>
      <c r="J1164" s="23">
        <v>10</v>
      </c>
      <c r="K1164" t="s">
        <v>58</v>
      </c>
    </row>
    <row r="1165" spans="1:22" x14ac:dyDescent="0.25">
      <c r="A1165" s="23">
        <v>33</v>
      </c>
      <c r="C1165">
        <v>54</v>
      </c>
      <c r="D1165" t="s">
        <v>2370</v>
      </c>
      <c r="E1165" t="s">
        <v>2371</v>
      </c>
      <c r="F1165">
        <v>4</v>
      </c>
      <c r="G1165">
        <v>3</v>
      </c>
      <c r="H1165" t="s">
        <v>2414</v>
      </c>
      <c r="I1165" t="s">
        <v>2415</v>
      </c>
      <c r="J1165" s="23">
        <v>10</v>
      </c>
      <c r="K1165" t="s">
        <v>58</v>
      </c>
    </row>
    <row r="1166" spans="1:22" x14ac:dyDescent="0.25">
      <c r="A1166" s="23">
        <v>33</v>
      </c>
      <c r="C1166">
        <v>55</v>
      </c>
      <c r="D1166" t="s">
        <v>2370</v>
      </c>
      <c r="E1166" t="s">
        <v>2371</v>
      </c>
      <c r="F1166">
        <v>4</v>
      </c>
      <c r="G1166">
        <v>3</v>
      </c>
      <c r="H1166" t="s">
        <v>2416</v>
      </c>
      <c r="I1166" t="s">
        <v>2417</v>
      </c>
      <c r="J1166" s="23">
        <v>11</v>
      </c>
      <c r="K1166" t="s">
        <v>58</v>
      </c>
    </row>
    <row r="1167" spans="1:22" s="21" customFormat="1" x14ac:dyDescent="0.25">
      <c r="A1167" s="38">
        <v>33</v>
      </c>
      <c r="C1167" s="21">
        <v>56</v>
      </c>
      <c r="D1167" s="21" t="s">
        <v>2370</v>
      </c>
      <c r="E1167" s="21" t="s">
        <v>2371</v>
      </c>
      <c r="F1167" s="21">
        <v>4</v>
      </c>
      <c r="G1167" s="21">
        <v>3</v>
      </c>
      <c r="H1167" s="21" t="s">
        <v>2418</v>
      </c>
      <c r="I1167" s="21" t="s">
        <v>2419</v>
      </c>
      <c r="J1167" s="38">
        <v>11</v>
      </c>
      <c r="K1167" s="21" t="s">
        <v>58</v>
      </c>
      <c r="L1167" s="38"/>
      <c r="M1167" s="38"/>
      <c r="N1167" s="38"/>
      <c r="O1167" s="38"/>
      <c r="P1167" s="38"/>
      <c r="Q1167" s="38"/>
      <c r="R1167" s="38"/>
      <c r="U1167" s="38"/>
      <c r="V1167" s="38"/>
    </row>
    <row r="1168" spans="1:22" x14ac:dyDescent="0.25">
      <c r="A1168" s="23">
        <v>33</v>
      </c>
      <c r="C1168">
        <v>57</v>
      </c>
      <c r="D1168" t="s">
        <v>2370</v>
      </c>
      <c r="E1168" t="s">
        <v>2371</v>
      </c>
      <c r="F1168">
        <v>4</v>
      </c>
      <c r="G1168">
        <v>3</v>
      </c>
      <c r="H1168" t="s">
        <v>2420</v>
      </c>
      <c r="I1168" t="s">
        <v>2421</v>
      </c>
      <c r="J1168" s="23">
        <v>12</v>
      </c>
      <c r="K1168" t="s">
        <v>58</v>
      </c>
      <c r="V1168" s="23">
        <v>0.03</v>
      </c>
    </row>
    <row r="1169" spans="1:25" x14ac:dyDescent="0.25">
      <c r="A1169" s="23">
        <v>33</v>
      </c>
      <c r="C1169">
        <v>58</v>
      </c>
      <c r="D1169" t="s">
        <v>2370</v>
      </c>
      <c r="E1169" t="s">
        <v>2371</v>
      </c>
      <c r="F1169">
        <v>4</v>
      </c>
      <c r="G1169">
        <v>3</v>
      </c>
      <c r="H1169" t="s">
        <v>2422</v>
      </c>
      <c r="I1169" t="s">
        <v>2423</v>
      </c>
      <c r="J1169" s="23">
        <v>12</v>
      </c>
      <c r="K1169" t="s">
        <v>58</v>
      </c>
      <c r="V1169" s="23">
        <v>0.05</v>
      </c>
    </row>
    <row r="1170" spans="1:25" x14ac:dyDescent="0.25">
      <c r="A1170" s="23">
        <v>33</v>
      </c>
      <c r="C1170">
        <v>59</v>
      </c>
      <c r="D1170" t="s">
        <v>2370</v>
      </c>
      <c r="E1170" t="s">
        <v>2371</v>
      </c>
      <c r="F1170">
        <v>4</v>
      </c>
      <c r="G1170">
        <v>3</v>
      </c>
      <c r="H1170" t="s">
        <v>2424</v>
      </c>
      <c r="I1170" t="s">
        <v>2425</v>
      </c>
      <c r="J1170" s="23">
        <v>13</v>
      </c>
      <c r="K1170" t="s">
        <v>58</v>
      </c>
      <c r="V1170" s="23">
        <v>0.09</v>
      </c>
    </row>
    <row r="1171" spans="1:25" x14ac:dyDescent="0.25">
      <c r="A1171" s="23">
        <v>33</v>
      </c>
      <c r="C1171">
        <v>60</v>
      </c>
      <c r="D1171" t="s">
        <v>2370</v>
      </c>
      <c r="E1171" t="s">
        <v>2371</v>
      </c>
      <c r="F1171">
        <v>4</v>
      </c>
      <c r="G1171">
        <v>3</v>
      </c>
      <c r="H1171" t="s">
        <v>2426</v>
      </c>
      <c r="I1171" t="s">
        <v>2427</v>
      </c>
      <c r="J1171" s="23">
        <v>13</v>
      </c>
      <c r="K1171" t="s">
        <v>58</v>
      </c>
      <c r="V1171" s="23">
        <v>0.15</v>
      </c>
    </row>
    <row r="1172" spans="1:25" x14ac:dyDescent="0.25">
      <c r="A1172" s="23">
        <v>33</v>
      </c>
      <c r="C1172">
        <v>61</v>
      </c>
      <c r="D1172" t="s">
        <v>2370</v>
      </c>
      <c r="E1172" t="s">
        <v>2371</v>
      </c>
      <c r="F1172">
        <v>4</v>
      </c>
      <c r="G1172">
        <v>3</v>
      </c>
      <c r="H1172" t="s">
        <v>2428</v>
      </c>
      <c r="I1172" t="s">
        <v>2429</v>
      </c>
      <c r="J1172" s="23">
        <v>14</v>
      </c>
      <c r="K1172" s="1" t="s">
        <v>2842</v>
      </c>
      <c r="L1172" s="23" t="s">
        <v>1873</v>
      </c>
      <c r="M1172" s="23">
        <f>$R$893</f>
        <v>483.99599999999998</v>
      </c>
      <c r="N1172" s="23">
        <v>0</v>
      </c>
      <c r="O1172" s="23">
        <v>2</v>
      </c>
      <c r="P1172" s="23">
        <v>0</v>
      </c>
      <c r="Q1172" s="41">
        <f>(M1172+N1172*$N$2+(O1172*$O$2)+P1172*$P$2)</f>
        <v>485.97457479999997</v>
      </c>
      <c r="R1172" s="24">
        <v>484.584</v>
      </c>
      <c r="T1172" s="10">
        <f t="shared" ref="T1172:T1202" si="126">(Q1172-R1172)/R1172*100</f>
        <v>0.28696259059316193</v>
      </c>
      <c r="V1172" s="23">
        <v>1</v>
      </c>
      <c r="X1172" t="s">
        <v>2931</v>
      </c>
      <c r="Y1172" t="str">
        <f>MID(X1172,8,7)</f>
        <v>uncerta</v>
      </c>
    </row>
    <row r="1173" spans="1:25" x14ac:dyDescent="0.25">
      <c r="A1173" s="23">
        <v>33</v>
      </c>
      <c r="C1173">
        <v>62</v>
      </c>
      <c r="D1173" t="s">
        <v>2370</v>
      </c>
      <c r="E1173" t="s">
        <v>2371</v>
      </c>
      <c r="F1173">
        <v>4</v>
      </c>
      <c r="G1173">
        <v>3</v>
      </c>
      <c r="H1173" t="s">
        <v>2430</v>
      </c>
      <c r="I1173" t="s">
        <v>2431</v>
      </c>
      <c r="J1173" s="23">
        <v>14</v>
      </c>
      <c r="K1173" s="1" t="s">
        <v>2842</v>
      </c>
      <c r="L1173" s="23" t="s">
        <v>1873</v>
      </c>
      <c r="M1173" s="23">
        <f>$R$893</f>
        <v>483.99599999999998</v>
      </c>
      <c r="N1173" s="23">
        <v>4</v>
      </c>
      <c r="O1173" s="23">
        <v>4</v>
      </c>
      <c r="P1173" s="23">
        <v>4</v>
      </c>
      <c r="Q1173" s="41">
        <f>(M1173+N1173*$N$2+(O1173*$O$2)+P1173*$P$2)</f>
        <v>498.95979039999997</v>
      </c>
      <c r="R1173" s="24">
        <v>499.57</v>
      </c>
      <c r="T1173" s="10">
        <f t="shared" si="126"/>
        <v>-0.12214696639110011</v>
      </c>
      <c r="V1173" s="23">
        <v>0.5</v>
      </c>
      <c r="X1173" t="s">
        <v>2932</v>
      </c>
      <c r="Y1173" t="str">
        <f t="shared" ref="Y1173:Y1199" si="127">MID(X1173,8,7)</f>
        <v>545.26</v>
      </c>
    </row>
    <row r="1174" spans="1:25" x14ac:dyDescent="0.25">
      <c r="A1174" s="23">
        <v>33</v>
      </c>
      <c r="C1174">
        <v>63</v>
      </c>
      <c r="D1174" t="s">
        <v>2370</v>
      </c>
      <c r="E1174" t="s">
        <v>2371</v>
      </c>
      <c r="F1174">
        <v>4</v>
      </c>
      <c r="G1174">
        <v>3</v>
      </c>
      <c r="H1174" t="s">
        <v>2432</v>
      </c>
      <c r="I1174" t="s">
        <v>2433</v>
      </c>
      <c r="J1174" s="23">
        <v>15</v>
      </c>
      <c r="K1174" s="1" t="s">
        <v>2842</v>
      </c>
      <c r="L1174" s="23" t="s">
        <v>2093</v>
      </c>
      <c r="M1174" s="41">
        <f>$Q$1003</f>
        <v>513.75320640000007</v>
      </c>
      <c r="N1174" s="23">
        <v>0</v>
      </c>
      <c r="O1174" s="23">
        <v>2</v>
      </c>
      <c r="P1174" s="23">
        <v>0</v>
      </c>
      <c r="Q1174" s="41">
        <f>(M1174+N1174*$N$2+(O1174*$O$2)+P1174*$P$2)</f>
        <v>515.73178120000011</v>
      </c>
      <c r="R1174" s="24">
        <v>516.49800000000005</v>
      </c>
      <c r="T1174" s="10">
        <f t="shared" si="126"/>
        <v>-0.14834884162183265</v>
      </c>
      <c r="V1174" s="23">
        <v>1800</v>
      </c>
      <c r="X1174" t="s">
        <v>2933</v>
      </c>
      <c r="Y1174" t="str">
        <f t="shared" si="127"/>
        <v>516.498</v>
      </c>
    </row>
    <row r="1175" spans="1:25" x14ac:dyDescent="0.25">
      <c r="A1175" s="23">
        <v>33</v>
      </c>
      <c r="C1175">
        <v>64</v>
      </c>
      <c r="D1175" t="s">
        <v>2370</v>
      </c>
      <c r="E1175" t="s">
        <v>2371</v>
      </c>
      <c r="F1175">
        <v>4</v>
      </c>
      <c r="G1175">
        <v>3</v>
      </c>
      <c r="H1175" t="s">
        <v>2434</v>
      </c>
      <c r="I1175" t="s">
        <v>2435</v>
      </c>
      <c r="J1175" s="23">
        <v>15</v>
      </c>
      <c r="K1175" s="1" t="s">
        <v>2842</v>
      </c>
      <c r="L1175" s="23" t="s">
        <v>2093</v>
      </c>
      <c r="M1175" s="41">
        <f t="shared" ref="M1175" si="128">$Q$1003</f>
        <v>513.75320640000007</v>
      </c>
      <c r="N1175" s="23">
        <v>4</v>
      </c>
      <c r="O1175" s="23">
        <v>4</v>
      </c>
      <c r="P1175" s="23">
        <v>4</v>
      </c>
      <c r="Q1175" s="41">
        <f>(M1175+N1175*$N$2+(O1175*$O$2)+P1175*$P$2)</f>
        <v>528.71699679999995</v>
      </c>
      <c r="R1175" s="24">
        <v>530.26800000000003</v>
      </c>
      <c r="T1175" s="10">
        <f t="shared" si="126"/>
        <v>-0.2924942104747188</v>
      </c>
      <c r="V1175" s="23">
        <v>1600</v>
      </c>
      <c r="X1175" t="s">
        <v>2934</v>
      </c>
      <c r="Y1175" t="str">
        <f t="shared" si="127"/>
        <v>530.28</v>
      </c>
    </row>
    <row r="1176" spans="1:25" s="3" customFormat="1" x14ac:dyDescent="0.25">
      <c r="A1176" s="37">
        <v>33</v>
      </c>
      <c r="C1176" s="3">
        <v>65</v>
      </c>
      <c r="D1176" s="3" t="s">
        <v>2370</v>
      </c>
      <c r="E1176" s="3" t="s">
        <v>2371</v>
      </c>
      <c r="F1176" s="3">
        <v>4</v>
      </c>
      <c r="G1176" s="3">
        <v>3</v>
      </c>
      <c r="H1176" s="3" t="s">
        <v>2436</v>
      </c>
      <c r="I1176" s="3" t="s">
        <v>2437</v>
      </c>
      <c r="J1176" s="37">
        <v>16</v>
      </c>
      <c r="L1176" s="37" t="s">
        <v>2320</v>
      </c>
      <c r="M1176" s="45">
        <f>$Q$1119</f>
        <v>545.75885159999996</v>
      </c>
      <c r="N1176" s="37">
        <v>0</v>
      </c>
      <c r="O1176" s="37">
        <v>0</v>
      </c>
      <c r="P1176" s="37">
        <v>0</v>
      </c>
      <c r="Q1176" s="45">
        <f>(M1176+N1176*$N$2+(O1176*$O$2)+P1176*$P$2)</f>
        <v>545.75885159999996</v>
      </c>
      <c r="R1176" s="37">
        <v>545.755</v>
      </c>
      <c r="T1176" s="14">
        <f t="shared" si="126"/>
        <v>7.0573792268724303E-4</v>
      </c>
      <c r="U1176" s="37"/>
      <c r="V1176" s="37">
        <v>0.128</v>
      </c>
      <c r="X1176" s="3" t="s">
        <v>2935</v>
      </c>
      <c r="Y1176" s="3" t="str">
        <f t="shared" si="127"/>
        <v>545.755</v>
      </c>
    </row>
    <row r="1177" spans="1:25" x14ac:dyDescent="0.25">
      <c r="A1177" s="23">
        <v>33</v>
      </c>
      <c r="C1177">
        <v>66</v>
      </c>
      <c r="D1177" t="s">
        <v>2370</v>
      </c>
      <c r="E1177" t="s">
        <v>2371</v>
      </c>
      <c r="F1177">
        <v>4</v>
      </c>
      <c r="G1177">
        <v>3</v>
      </c>
      <c r="H1177" t="s">
        <v>2438</v>
      </c>
      <c r="I1177" t="s">
        <v>2439</v>
      </c>
      <c r="J1177" s="23">
        <v>16</v>
      </c>
      <c r="L1177" s="23" t="s">
        <v>2320</v>
      </c>
      <c r="M1177" s="41">
        <f t="shared" ref="M1177:M1202" si="129">$Q$1119</f>
        <v>545.75885159999996</v>
      </c>
      <c r="N1177" s="23">
        <v>4</v>
      </c>
      <c r="O1177" s="23">
        <v>2</v>
      </c>
      <c r="P1177" s="23">
        <v>4</v>
      </c>
      <c r="Q1177" s="41">
        <f>(M1177+N1177*$N$2+(O1177*$O$2)+P1177*$P$2)</f>
        <v>558.7440671999999</v>
      </c>
      <c r="R1177" s="24">
        <v>558.91499999999996</v>
      </c>
      <c r="T1177" s="10">
        <f t="shared" si="126"/>
        <v>-3.0582968787751203E-2</v>
      </c>
      <c r="V1177" s="23">
        <v>2000</v>
      </c>
      <c r="X1177" t="s">
        <v>2936</v>
      </c>
      <c r="Y1177" t="str">
        <f t="shared" si="127"/>
        <v>558.915</v>
      </c>
    </row>
    <row r="1178" spans="1:25" x14ac:dyDescent="0.25">
      <c r="A1178" s="23">
        <v>33</v>
      </c>
      <c r="C1178">
        <v>67</v>
      </c>
      <c r="D1178" t="s">
        <v>2370</v>
      </c>
      <c r="E1178" t="s">
        <v>2371</v>
      </c>
      <c r="F1178">
        <v>4</v>
      </c>
      <c r="G1178">
        <v>3</v>
      </c>
      <c r="H1178" t="s">
        <v>2440</v>
      </c>
      <c r="I1178" t="s">
        <v>2441</v>
      </c>
      <c r="J1178" s="23">
        <v>16</v>
      </c>
      <c r="L1178" s="23" t="s">
        <v>2320</v>
      </c>
      <c r="M1178" s="41">
        <f t="shared" si="129"/>
        <v>545.75885159999996</v>
      </c>
      <c r="N1178" s="23">
        <v>8</v>
      </c>
      <c r="O1178" s="23">
        <v>2</v>
      </c>
      <c r="P1178" s="23">
        <v>9</v>
      </c>
      <c r="Q1178" s="41">
        <f>(M1178+N1178*$N$2+(O1178*$O$2)+P1178*$P$2)</f>
        <v>570.42430380000008</v>
      </c>
      <c r="R1178" s="24">
        <v>571.60471900000005</v>
      </c>
      <c r="T1178" s="10">
        <f t="shared" si="126"/>
        <v>-0.20650900189646093</v>
      </c>
      <c r="V1178" s="23">
        <v>151200</v>
      </c>
      <c r="X1178" t="s">
        <v>2937</v>
      </c>
      <c r="Y1178" t="str">
        <f t="shared" si="127"/>
        <v>571.548</v>
      </c>
    </row>
    <row r="1179" spans="1:25" x14ac:dyDescent="0.25">
      <c r="A1179" s="23">
        <v>33</v>
      </c>
      <c r="C1179">
        <v>68</v>
      </c>
      <c r="D1179" t="s">
        <v>2370</v>
      </c>
      <c r="E1179" t="s">
        <v>2371</v>
      </c>
      <c r="F1179">
        <v>4</v>
      </c>
      <c r="G1179">
        <v>3</v>
      </c>
      <c r="H1179" t="s">
        <v>2442</v>
      </c>
      <c r="I1179" t="s">
        <v>2443</v>
      </c>
      <c r="J1179" s="23">
        <v>16</v>
      </c>
      <c r="L1179" s="23" t="s">
        <v>2320</v>
      </c>
      <c r="M1179" s="41">
        <f t="shared" si="129"/>
        <v>545.75885159999996</v>
      </c>
      <c r="N1179" s="38">
        <v>12</v>
      </c>
      <c r="O1179" s="23">
        <v>2</v>
      </c>
      <c r="P1179" s="38">
        <v>13</v>
      </c>
      <c r="Q1179" s="41">
        <f>(M1179+N1179*$N$2+(O1179*$O$2)+P1179*$P$2)</f>
        <v>581.43094459999998</v>
      </c>
      <c r="R1179" s="24">
        <v>581.92700000000002</v>
      </c>
      <c r="T1179" s="10">
        <f t="shared" si="126"/>
        <v>-8.5243578661936228E-2</v>
      </c>
      <c r="V1179" s="23">
        <v>3600</v>
      </c>
      <c r="X1179" t="s">
        <v>2938</v>
      </c>
      <c r="Y1179" t="str">
        <f t="shared" si="127"/>
        <v>581.927</v>
      </c>
    </row>
    <row r="1180" spans="1:25" x14ac:dyDescent="0.25">
      <c r="A1180" s="23">
        <v>33</v>
      </c>
      <c r="C1180">
        <v>69</v>
      </c>
      <c r="D1180" t="s">
        <v>2370</v>
      </c>
      <c r="E1180" t="s">
        <v>2371</v>
      </c>
      <c r="F1180">
        <v>4</v>
      </c>
      <c r="G1180">
        <v>3</v>
      </c>
      <c r="H1180" t="s">
        <v>2444</v>
      </c>
      <c r="I1180" t="s">
        <v>2445</v>
      </c>
      <c r="J1180" s="23">
        <v>16</v>
      </c>
      <c r="L1180" s="23" t="s">
        <v>2320</v>
      </c>
      <c r="M1180" s="41">
        <f t="shared" si="129"/>
        <v>545.75885159999996</v>
      </c>
      <c r="N1180" s="38">
        <v>17</v>
      </c>
      <c r="O1180" s="23">
        <v>2</v>
      </c>
      <c r="P1180" s="38">
        <v>18</v>
      </c>
      <c r="Q1180" s="41">
        <f>(M1180+N1180*$N$2+(O1180*$O$2)+P1180*$P$2)</f>
        <v>595.18924560000005</v>
      </c>
      <c r="R1180" s="24">
        <v>594.21600000000001</v>
      </c>
      <c r="T1180" s="10">
        <f t="shared" si="126"/>
        <v>0.16378650187811183</v>
      </c>
      <c r="V1180" s="23">
        <v>9000</v>
      </c>
      <c r="X1180" t="s">
        <v>2939</v>
      </c>
      <c r="Y1180" t="str">
        <f t="shared" si="127"/>
        <v>594.216</v>
      </c>
    </row>
    <row r="1181" spans="1:25" x14ac:dyDescent="0.25">
      <c r="A1181" s="23">
        <v>33</v>
      </c>
      <c r="C1181">
        <v>70</v>
      </c>
      <c r="D1181" t="s">
        <v>2370</v>
      </c>
      <c r="E1181" t="s">
        <v>2371</v>
      </c>
      <c r="F1181">
        <v>4</v>
      </c>
      <c r="G1181">
        <v>3</v>
      </c>
      <c r="H1181" t="s">
        <v>2446</v>
      </c>
      <c r="I1181" t="s">
        <v>2447</v>
      </c>
      <c r="J1181" s="23">
        <v>16</v>
      </c>
      <c r="L1181" s="23" t="s">
        <v>2320</v>
      </c>
      <c r="M1181" s="41">
        <f t="shared" si="129"/>
        <v>545.75885159999996</v>
      </c>
      <c r="N1181" s="23">
        <v>20</v>
      </c>
      <c r="O1181" s="23">
        <v>2</v>
      </c>
      <c r="P1181" s="23">
        <v>21</v>
      </c>
      <c r="Q1181" s="41">
        <f>(M1181+N1181*$N$2+(O1181*$O$2)+P1181*$P$2)</f>
        <v>603.4442262</v>
      </c>
      <c r="R1181" s="24">
        <v>603.50900000000001</v>
      </c>
      <c r="T1181" s="10">
        <f t="shared" si="126"/>
        <v>-1.0732863967233589E-2</v>
      </c>
      <c r="V1181" s="23">
        <v>36000</v>
      </c>
      <c r="X1181" t="s">
        <v>2940</v>
      </c>
      <c r="Y1181" t="str">
        <f t="shared" si="127"/>
        <v>603.509</v>
      </c>
    </row>
    <row r="1182" spans="1:25" x14ac:dyDescent="0.25">
      <c r="A1182" s="23">
        <v>33</v>
      </c>
      <c r="C1182">
        <v>71</v>
      </c>
      <c r="D1182" t="s">
        <v>2370</v>
      </c>
      <c r="E1182" t="s">
        <v>2371</v>
      </c>
      <c r="F1182">
        <v>4</v>
      </c>
      <c r="G1182">
        <v>3</v>
      </c>
      <c r="H1182" t="s">
        <v>2448</v>
      </c>
      <c r="I1182" t="s">
        <v>2449</v>
      </c>
      <c r="J1182" s="23">
        <v>16</v>
      </c>
      <c r="L1182" s="23" t="s">
        <v>2320</v>
      </c>
      <c r="M1182" s="41">
        <f t="shared" si="129"/>
        <v>545.75885159999996</v>
      </c>
      <c r="N1182" s="23">
        <v>25</v>
      </c>
      <c r="O1182" s="23">
        <v>2</v>
      </c>
      <c r="P1182" s="23">
        <v>25</v>
      </c>
      <c r="Q1182" s="41">
        <f>(M1182+N1182*$N$2+(O1182*$O$2)+P1182*$P$2)</f>
        <v>616.52893139999992</v>
      </c>
      <c r="R1182" s="24">
        <v>617.93399999999997</v>
      </c>
      <c r="T1182" s="10">
        <f t="shared" si="126"/>
        <v>-0.22738166211926347</v>
      </c>
      <c r="V1182" s="23">
        <v>235000</v>
      </c>
      <c r="X1182" t="s">
        <v>2941</v>
      </c>
      <c r="Y1182" t="str">
        <f t="shared" si="127"/>
        <v>617.934</v>
      </c>
    </row>
    <row r="1183" spans="1:25" x14ac:dyDescent="0.25">
      <c r="A1183" s="23">
        <v>33</v>
      </c>
      <c r="C1183">
        <v>72</v>
      </c>
      <c r="D1183" t="s">
        <v>2370</v>
      </c>
      <c r="E1183" t="s">
        <v>2371</v>
      </c>
      <c r="F1183">
        <v>4</v>
      </c>
      <c r="G1183">
        <v>3</v>
      </c>
      <c r="H1183" t="s">
        <v>2450</v>
      </c>
      <c r="I1183" t="s">
        <v>2451</v>
      </c>
      <c r="J1183" s="23">
        <v>16</v>
      </c>
      <c r="L1183" s="23" t="s">
        <v>2320</v>
      </c>
      <c r="M1183" s="41">
        <f t="shared" si="129"/>
        <v>545.75885159999996</v>
      </c>
      <c r="N1183" s="38">
        <v>27</v>
      </c>
      <c r="O1183" s="23">
        <v>2</v>
      </c>
      <c r="P1183" s="38">
        <v>28</v>
      </c>
      <c r="Q1183" s="41">
        <f>(M1183+N1183*$N$2+(O1183*$O$2)+P1183*$P$2)</f>
        <v>622.70584759999997</v>
      </c>
      <c r="R1183" s="24">
        <v>623.54700000000003</v>
      </c>
      <c r="T1183" s="10">
        <f t="shared" si="126"/>
        <v>-0.1348979948584558</v>
      </c>
      <c r="V1183" s="23">
        <v>93600</v>
      </c>
      <c r="X1183" t="s">
        <v>2942</v>
      </c>
      <c r="Y1183" t="str">
        <f t="shared" si="127"/>
        <v>623.547</v>
      </c>
    </row>
    <row r="1184" spans="1:25" x14ac:dyDescent="0.25">
      <c r="A1184" s="23">
        <v>33</v>
      </c>
      <c r="C1184">
        <v>73</v>
      </c>
      <c r="D1184" t="s">
        <v>2370</v>
      </c>
      <c r="E1184" t="s">
        <v>2371</v>
      </c>
      <c r="F1184">
        <v>4</v>
      </c>
      <c r="G1184">
        <v>3</v>
      </c>
      <c r="H1184" t="s">
        <v>2452</v>
      </c>
      <c r="I1184" t="s">
        <v>2453</v>
      </c>
      <c r="J1184" s="23">
        <v>16</v>
      </c>
      <c r="L1184" s="23" t="s">
        <v>2320</v>
      </c>
      <c r="M1184" s="41">
        <f t="shared" si="129"/>
        <v>545.75885159999996</v>
      </c>
      <c r="N1184" s="38">
        <v>31</v>
      </c>
      <c r="O1184" s="23">
        <v>2</v>
      </c>
      <c r="P1184" s="38">
        <f t="shared" ref="P1184:P1189" si="130">N1184+1</f>
        <v>32</v>
      </c>
      <c r="Q1184" s="41">
        <f>(M1184+N1184*$N$2+(O1184*$O$2)+P1184*$P$2)</f>
        <v>633.7124884000001</v>
      </c>
      <c r="R1184" s="24">
        <v>634.34500000000003</v>
      </c>
      <c r="T1184" s="10">
        <f t="shared" si="126"/>
        <v>-9.971097746493307E-2</v>
      </c>
      <c r="V1184" s="46">
        <v>6930000</v>
      </c>
      <c r="X1184" t="s">
        <v>2943</v>
      </c>
      <c r="Y1184" t="str">
        <f t="shared" si="127"/>
        <v>634.345</v>
      </c>
    </row>
    <row r="1185" spans="1:25" x14ac:dyDescent="0.25">
      <c r="A1185" s="23">
        <v>33</v>
      </c>
      <c r="C1185">
        <v>74</v>
      </c>
      <c r="D1185" t="s">
        <v>2370</v>
      </c>
      <c r="E1185" t="s">
        <v>2371</v>
      </c>
      <c r="F1185">
        <v>4</v>
      </c>
      <c r="G1185">
        <v>3</v>
      </c>
      <c r="H1185" t="s">
        <v>2454</v>
      </c>
      <c r="I1185" t="s">
        <v>2455</v>
      </c>
      <c r="J1185" s="23">
        <v>16</v>
      </c>
      <c r="L1185" s="23" t="s">
        <v>2320</v>
      </c>
      <c r="M1185" s="41">
        <f t="shared" si="129"/>
        <v>545.75885159999996</v>
      </c>
      <c r="N1185" s="23">
        <v>34</v>
      </c>
      <c r="O1185" s="23">
        <v>2</v>
      </c>
      <c r="P1185" s="38">
        <f t="shared" si="130"/>
        <v>35</v>
      </c>
      <c r="Q1185" s="41">
        <f>(M1185+N1185*$N$2+(O1185*$O$2)+P1185*$P$2)</f>
        <v>641.96746900000005</v>
      </c>
      <c r="R1185" s="24">
        <v>642.32000000000005</v>
      </c>
      <c r="T1185" s="10">
        <f t="shared" si="126"/>
        <v>-5.4884014198530173E-2</v>
      </c>
      <c r="V1185" s="23">
        <v>1500000</v>
      </c>
      <c r="X1185" t="s">
        <v>2944</v>
      </c>
      <c r="Y1185" t="str">
        <f t="shared" si="127"/>
        <v>642.32</v>
      </c>
    </row>
    <row r="1186" spans="1:25" s="6" customFormat="1" x14ac:dyDescent="0.25">
      <c r="A1186" s="32">
        <v>33</v>
      </c>
      <c r="B1186" s="6" t="s">
        <v>19</v>
      </c>
      <c r="C1186" s="6">
        <v>75</v>
      </c>
      <c r="D1186" s="6" t="s">
        <v>2370</v>
      </c>
      <c r="E1186" s="6" t="s">
        <v>2371</v>
      </c>
      <c r="F1186" s="6">
        <v>4</v>
      </c>
      <c r="G1186" s="6">
        <v>3</v>
      </c>
      <c r="H1186" s="6" t="s">
        <v>2456</v>
      </c>
      <c r="I1186" s="6" t="s">
        <v>2457</v>
      </c>
      <c r="J1186" s="32">
        <v>16</v>
      </c>
      <c r="K1186" s="6" t="s">
        <v>19</v>
      </c>
      <c r="L1186" s="32" t="s">
        <v>2320</v>
      </c>
      <c r="M1186" s="43">
        <f t="shared" si="129"/>
        <v>545.75885159999996</v>
      </c>
      <c r="N1186" s="32">
        <v>38</v>
      </c>
      <c r="O1186" s="32">
        <v>2</v>
      </c>
      <c r="P1186" s="64">
        <v>38</v>
      </c>
      <c r="Q1186" s="43">
        <f>(M1186+N1186*$N$2+(O1186*$O$2)+P1186*$P$2)</f>
        <v>652.30051400000002</v>
      </c>
      <c r="R1186" s="43">
        <v>652.55999999999995</v>
      </c>
      <c r="T1186" s="15">
        <f t="shared" si="126"/>
        <v>-3.9764312860108564E-2</v>
      </c>
      <c r="U1186" s="32"/>
      <c r="V1186" s="32" t="s">
        <v>25</v>
      </c>
      <c r="X1186" s="6" t="s">
        <v>2945</v>
      </c>
      <c r="Y1186" s="6" t="str">
        <f t="shared" si="127"/>
        <v>652.57</v>
      </c>
    </row>
    <row r="1187" spans="1:25" x14ac:dyDescent="0.25">
      <c r="A1187" s="23">
        <v>33</v>
      </c>
      <c r="C1187">
        <v>76</v>
      </c>
      <c r="D1187" t="s">
        <v>2370</v>
      </c>
      <c r="E1187" t="s">
        <v>2371</v>
      </c>
      <c r="F1187">
        <v>4</v>
      </c>
      <c r="G1187">
        <v>3</v>
      </c>
      <c r="H1187" t="s">
        <v>2458</v>
      </c>
      <c r="I1187" t="s">
        <v>2459</v>
      </c>
      <c r="J1187" s="23">
        <v>16</v>
      </c>
      <c r="L1187" s="23" t="s">
        <v>2320</v>
      </c>
      <c r="M1187" s="41">
        <f t="shared" si="129"/>
        <v>545.75885159999996</v>
      </c>
      <c r="N1187" s="38">
        <v>40</v>
      </c>
      <c r="O1187" s="23">
        <v>2</v>
      </c>
      <c r="P1187" s="38">
        <f t="shared" si="130"/>
        <v>41</v>
      </c>
      <c r="Q1187" s="41">
        <f>(M1187+N1187*$N$2+(O1187*$O$2)+P1187*$P$2)</f>
        <v>658.47743019999996</v>
      </c>
      <c r="R1187" s="24">
        <v>659.89</v>
      </c>
      <c r="T1187" s="10">
        <f t="shared" si="126"/>
        <v>-0.21406140417342717</v>
      </c>
      <c r="V1187" s="23">
        <v>93600</v>
      </c>
      <c r="X1187" t="s">
        <v>2946</v>
      </c>
      <c r="Y1187" t="str">
        <f t="shared" si="127"/>
        <v>659.89</v>
      </c>
    </row>
    <row r="1188" spans="1:25" x14ac:dyDescent="0.25">
      <c r="A1188" s="23">
        <v>33</v>
      </c>
      <c r="C1188">
        <v>77</v>
      </c>
      <c r="D1188" t="s">
        <v>2370</v>
      </c>
      <c r="E1188" t="s">
        <v>2371</v>
      </c>
      <c r="F1188">
        <v>4</v>
      </c>
      <c r="G1188">
        <v>3</v>
      </c>
      <c r="H1188" t="s">
        <v>2460</v>
      </c>
      <c r="I1188" t="s">
        <v>2461</v>
      </c>
      <c r="J1188" s="23">
        <v>16</v>
      </c>
      <c r="L1188" s="23" t="s">
        <v>2320</v>
      </c>
      <c r="M1188" s="41">
        <f t="shared" si="129"/>
        <v>545.75885159999996</v>
      </c>
      <c r="N1188" s="23">
        <v>44</v>
      </c>
      <c r="O1188" s="23">
        <v>2</v>
      </c>
      <c r="P1188" s="38">
        <f t="shared" si="130"/>
        <v>45</v>
      </c>
      <c r="Q1188" s="41">
        <f>(M1188+N1188*$N$2+(O1188*$O$2)+P1188*$P$2)</f>
        <v>669.48407100000009</v>
      </c>
      <c r="R1188" s="24">
        <v>669.59</v>
      </c>
      <c r="T1188" s="10">
        <f t="shared" si="126"/>
        <v>-1.581997939036521E-2</v>
      </c>
      <c r="V1188" s="23">
        <v>139000</v>
      </c>
      <c r="X1188" t="s">
        <v>2947</v>
      </c>
      <c r="Y1188" t="str">
        <f t="shared" si="127"/>
        <v>669.59</v>
      </c>
    </row>
    <row r="1189" spans="1:25" x14ac:dyDescent="0.25">
      <c r="A1189" s="23">
        <v>33</v>
      </c>
      <c r="C1189">
        <v>78</v>
      </c>
      <c r="D1189" t="s">
        <v>2370</v>
      </c>
      <c r="E1189" t="s">
        <v>2371</v>
      </c>
      <c r="F1189">
        <v>4</v>
      </c>
      <c r="G1189">
        <v>3</v>
      </c>
      <c r="H1189" t="s">
        <v>2462</v>
      </c>
      <c r="I1189" t="s">
        <v>2463</v>
      </c>
      <c r="J1189" s="23">
        <v>16</v>
      </c>
      <c r="L1189" s="23" t="s">
        <v>2320</v>
      </c>
      <c r="M1189" s="41">
        <f t="shared" si="129"/>
        <v>545.75885159999996</v>
      </c>
      <c r="N1189" s="38">
        <v>45</v>
      </c>
      <c r="O1189" s="23">
        <v>2</v>
      </c>
      <c r="P1189" s="38">
        <f t="shared" si="130"/>
        <v>46</v>
      </c>
      <c r="Q1189" s="41">
        <f>(M1189+N1189*$N$2+(O1189*$O$2)+P1189*$P$2)</f>
        <v>672.23573120000003</v>
      </c>
      <c r="R1189" s="24">
        <v>676.56200000000001</v>
      </c>
      <c r="T1189" s="10">
        <f t="shared" si="126"/>
        <v>-0.63944897880755636</v>
      </c>
      <c r="V1189" s="23">
        <v>7800</v>
      </c>
      <c r="X1189" t="s">
        <v>2948</v>
      </c>
      <c r="Y1189" t="str">
        <f t="shared" si="127"/>
        <v>676.562</v>
      </c>
    </row>
    <row r="1190" spans="1:25" x14ac:dyDescent="0.25">
      <c r="A1190" s="23">
        <v>33</v>
      </c>
      <c r="C1190">
        <v>79</v>
      </c>
      <c r="D1190" t="s">
        <v>2370</v>
      </c>
      <c r="E1190" t="s">
        <v>2371</v>
      </c>
      <c r="F1190">
        <v>4</v>
      </c>
      <c r="G1190">
        <v>3</v>
      </c>
      <c r="H1190" t="s">
        <v>2464</v>
      </c>
      <c r="I1190" t="s">
        <v>2465</v>
      </c>
      <c r="J1190" s="23">
        <v>16</v>
      </c>
      <c r="L1190" s="23" t="s">
        <v>2320</v>
      </c>
      <c r="M1190" s="41">
        <f t="shared" si="129"/>
        <v>545.75885159999996</v>
      </c>
      <c r="N1190" s="23">
        <v>50</v>
      </c>
      <c r="O1190" s="23">
        <v>2</v>
      </c>
      <c r="P1190" s="38">
        <f t="shared" ref="P1190:P1198" si="131">N1190+1</f>
        <v>51</v>
      </c>
      <c r="Q1190" s="41">
        <f>(M1190+N1190*$N$2+(O1190*$O$2)+P1190*$P$2)</f>
        <v>685.99403219999999</v>
      </c>
      <c r="R1190" s="24">
        <v>685.45299999999997</v>
      </c>
      <c r="T1190" s="10">
        <f t="shared" si="126"/>
        <v>7.8930605015955557E-2</v>
      </c>
      <c r="V1190" s="23">
        <v>540</v>
      </c>
      <c r="X1190" t="s">
        <v>2949</v>
      </c>
      <c r="Y1190" t="str">
        <f t="shared" si="127"/>
        <v>685.453</v>
      </c>
    </row>
    <row r="1191" spans="1:25" x14ac:dyDescent="0.25">
      <c r="A1191" s="23">
        <v>33</v>
      </c>
      <c r="C1191">
        <v>80</v>
      </c>
      <c r="D1191" t="s">
        <v>2370</v>
      </c>
      <c r="E1191" t="s">
        <v>2371</v>
      </c>
      <c r="F1191">
        <v>4</v>
      </c>
      <c r="G1191">
        <v>3</v>
      </c>
      <c r="H1191" t="s">
        <v>2466</v>
      </c>
      <c r="I1191" t="s">
        <v>2467</v>
      </c>
      <c r="J1191" s="23">
        <v>16</v>
      </c>
      <c r="L1191" s="23" t="s">
        <v>2320</v>
      </c>
      <c r="M1191" s="41">
        <f t="shared" si="129"/>
        <v>545.75885159999996</v>
      </c>
      <c r="N1191" s="23">
        <v>53</v>
      </c>
      <c r="O1191" s="23">
        <v>2</v>
      </c>
      <c r="P1191" s="38">
        <f t="shared" si="131"/>
        <v>54</v>
      </c>
      <c r="Q1191" s="41">
        <f>(M1191+N1191*$N$2+(O1191*$O$2)+P1191*$P$2)</f>
        <v>694.24901279999995</v>
      </c>
      <c r="R1191" s="24">
        <v>692.10299999999995</v>
      </c>
      <c r="T1191" s="10">
        <f t="shared" si="126"/>
        <v>0.31007130441567138</v>
      </c>
      <c r="V1191" s="23">
        <v>15.2</v>
      </c>
      <c r="X1191" t="s">
        <v>2950</v>
      </c>
      <c r="Y1191" t="str">
        <f t="shared" si="127"/>
        <v>692.103</v>
      </c>
    </row>
    <row r="1192" spans="1:25" x14ac:dyDescent="0.25">
      <c r="A1192" s="23">
        <v>33</v>
      </c>
      <c r="C1192">
        <v>81</v>
      </c>
      <c r="D1192" t="s">
        <v>2370</v>
      </c>
      <c r="E1192" t="s">
        <v>2371</v>
      </c>
      <c r="F1192">
        <v>4</v>
      </c>
      <c r="G1192">
        <v>3</v>
      </c>
      <c r="H1192" t="s">
        <v>2468</v>
      </c>
      <c r="I1192" t="s">
        <v>2469</v>
      </c>
      <c r="J1192" s="23">
        <v>16</v>
      </c>
      <c r="L1192" s="23" t="s">
        <v>2320</v>
      </c>
      <c r="M1192" s="41">
        <f t="shared" si="129"/>
        <v>545.75885159999996</v>
      </c>
      <c r="N1192" s="23">
        <v>55</v>
      </c>
      <c r="O1192" s="23">
        <v>2</v>
      </c>
      <c r="P1192" s="38">
        <f t="shared" si="131"/>
        <v>56</v>
      </c>
      <c r="Q1192" s="41">
        <f>(M1192+N1192*$N$2+(O1192*$O$2)+P1192*$P$2)</f>
        <v>699.75233319999995</v>
      </c>
      <c r="R1192" s="24">
        <v>700.49300000000005</v>
      </c>
      <c r="T1192" s="10">
        <f t="shared" si="126"/>
        <v>-0.10573507515422695</v>
      </c>
      <c r="V1192" s="23">
        <v>33.299999999999997</v>
      </c>
      <c r="X1192" t="s">
        <v>2951</v>
      </c>
      <c r="Y1192" t="str">
        <f t="shared" si="127"/>
        <v>700.493</v>
      </c>
    </row>
    <row r="1193" spans="1:25" x14ac:dyDescent="0.25">
      <c r="A1193" s="23">
        <v>33</v>
      </c>
      <c r="C1193">
        <v>82</v>
      </c>
      <c r="D1193" t="s">
        <v>2370</v>
      </c>
      <c r="E1193" t="s">
        <v>2371</v>
      </c>
      <c r="F1193">
        <v>4</v>
      </c>
      <c r="G1193">
        <v>3</v>
      </c>
      <c r="H1193" t="s">
        <v>2470</v>
      </c>
      <c r="I1193" t="s">
        <v>2471</v>
      </c>
      <c r="J1193" s="23">
        <v>16</v>
      </c>
      <c r="L1193" s="23" t="s">
        <v>2320</v>
      </c>
      <c r="M1193" s="41">
        <f t="shared" si="129"/>
        <v>545.75885159999996</v>
      </c>
      <c r="N1193" s="23">
        <v>57</v>
      </c>
      <c r="O1193" s="23">
        <v>2</v>
      </c>
      <c r="P1193" s="38">
        <f t="shared" si="131"/>
        <v>58</v>
      </c>
      <c r="Q1193" s="41">
        <f>(M1193+N1193*$N$2+(O1193*$O$2)+P1193*$P$2)</f>
        <v>705.25565360000007</v>
      </c>
      <c r="R1193" s="24">
        <v>706.13599999999997</v>
      </c>
      <c r="T1193" s="10">
        <f t="shared" si="126"/>
        <v>-0.12467094157497904</v>
      </c>
      <c r="V1193" s="23">
        <v>19.100000000000001</v>
      </c>
      <c r="X1193" t="s">
        <v>2952</v>
      </c>
      <c r="Y1193" t="str">
        <f t="shared" si="127"/>
        <v>706.136</v>
      </c>
    </row>
    <row r="1194" spans="1:25" x14ac:dyDescent="0.25">
      <c r="A1194" s="23">
        <v>33</v>
      </c>
      <c r="C1194">
        <v>83</v>
      </c>
      <c r="D1194" t="s">
        <v>2370</v>
      </c>
      <c r="E1194" t="s">
        <v>2371</v>
      </c>
      <c r="F1194">
        <v>4</v>
      </c>
      <c r="G1194">
        <v>3</v>
      </c>
      <c r="H1194" t="s">
        <v>2472</v>
      </c>
      <c r="I1194" t="s">
        <v>2473</v>
      </c>
      <c r="J1194" s="23">
        <v>16</v>
      </c>
      <c r="L1194" s="23" t="s">
        <v>2320</v>
      </c>
      <c r="M1194" s="41">
        <f t="shared" si="129"/>
        <v>545.75885159999996</v>
      </c>
      <c r="N1194" s="23">
        <v>60</v>
      </c>
      <c r="O1194" s="23">
        <v>2</v>
      </c>
      <c r="P1194" s="38">
        <f t="shared" si="131"/>
        <v>61</v>
      </c>
      <c r="Q1194" s="41">
        <f>(M1194+N1194*$N$2+(O1194*$O$2)+P1194*$P$2)</f>
        <v>713.51063419999991</v>
      </c>
      <c r="R1194" s="24">
        <v>713.98199999999997</v>
      </c>
      <c r="T1194" s="10">
        <f t="shared" si="126"/>
        <v>-6.6019283399309486E-2</v>
      </c>
      <c r="V1194" s="23">
        <v>13.4</v>
      </c>
      <c r="X1194" t="s">
        <v>2953</v>
      </c>
      <c r="Y1194" t="str">
        <f t="shared" si="127"/>
        <v>uncerta</v>
      </c>
    </row>
    <row r="1195" spans="1:25" x14ac:dyDescent="0.25">
      <c r="A1195" s="23">
        <v>33</v>
      </c>
      <c r="C1195">
        <v>84</v>
      </c>
      <c r="D1195" t="s">
        <v>2370</v>
      </c>
      <c r="E1195" t="s">
        <v>2371</v>
      </c>
      <c r="F1195">
        <v>4</v>
      </c>
      <c r="G1195">
        <v>3</v>
      </c>
      <c r="H1195" t="s">
        <v>2474</v>
      </c>
      <c r="I1195" t="s">
        <v>2475</v>
      </c>
      <c r="J1195" s="23">
        <v>16</v>
      </c>
      <c r="L1195" s="23" t="s">
        <v>2320</v>
      </c>
      <c r="M1195" s="41">
        <f t="shared" si="129"/>
        <v>545.75885159999996</v>
      </c>
      <c r="N1195" s="23">
        <v>62</v>
      </c>
      <c r="O1195" s="23">
        <v>2</v>
      </c>
      <c r="P1195" s="38">
        <f t="shared" si="131"/>
        <v>63</v>
      </c>
      <c r="Q1195" s="41">
        <f>(M1195+N1195*$N$2+(O1195*$O$2)+P1195*$P$2)</f>
        <v>719.01395460000003</v>
      </c>
      <c r="R1195" s="24">
        <v>718.25</v>
      </c>
      <c r="T1195" s="10">
        <f t="shared" si="126"/>
        <v>0.106363327532201</v>
      </c>
      <c r="V1195" s="23">
        <v>4.0199999999999996</v>
      </c>
      <c r="X1195" t="s">
        <v>2954</v>
      </c>
      <c r="Y1195" t="str">
        <f t="shared" si="127"/>
        <v>uncerta</v>
      </c>
    </row>
    <row r="1196" spans="1:25" x14ac:dyDescent="0.25">
      <c r="A1196" s="23">
        <v>33</v>
      </c>
      <c r="C1196">
        <v>85</v>
      </c>
      <c r="D1196" t="s">
        <v>2370</v>
      </c>
      <c r="E1196" t="s">
        <v>2371</v>
      </c>
      <c r="F1196">
        <v>4</v>
      </c>
      <c r="G1196">
        <v>3</v>
      </c>
      <c r="H1196" t="s">
        <v>2476</v>
      </c>
      <c r="I1196" t="s">
        <v>2477</v>
      </c>
      <c r="J1196" s="23">
        <v>16</v>
      </c>
      <c r="L1196" s="23" t="s">
        <v>2320</v>
      </c>
      <c r="M1196" s="41">
        <f t="shared" si="129"/>
        <v>545.75885159999996</v>
      </c>
      <c r="N1196" s="23">
        <v>63</v>
      </c>
      <c r="O1196" s="23">
        <v>2</v>
      </c>
      <c r="P1196" s="38">
        <f t="shared" si="131"/>
        <v>64</v>
      </c>
      <c r="Q1196" s="41">
        <f>(M1196+N1196*$N$2+(O1196*$O$2)+P1196*$P$2)</f>
        <v>721.76561479999998</v>
      </c>
      <c r="R1196" s="16">
        <v>723.60500000000002</v>
      </c>
      <c r="T1196" s="10">
        <f t="shared" si="126"/>
        <v>-0.25419741433517429</v>
      </c>
      <c r="V1196" s="23">
        <v>2.02</v>
      </c>
      <c r="X1196" t="s">
        <v>2955</v>
      </c>
      <c r="Y1196" t="str">
        <f t="shared" si="127"/>
        <v>uncerta</v>
      </c>
    </row>
    <row r="1197" spans="1:25" x14ac:dyDescent="0.25">
      <c r="A1197" s="23">
        <v>33</v>
      </c>
      <c r="C1197">
        <v>86</v>
      </c>
      <c r="D1197" t="s">
        <v>2370</v>
      </c>
      <c r="E1197" t="s">
        <v>2371</v>
      </c>
      <c r="F1197">
        <v>4</v>
      </c>
      <c r="G1197">
        <v>3</v>
      </c>
      <c r="H1197" t="s">
        <v>2478</v>
      </c>
      <c r="I1197" t="s">
        <v>2479</v>
      </c>
      <c r="J1197" s="23">
        <v>16</v>
      </c>
      <c r="L1197" s="23" t="s">
        <v>2320</v>
      </c>
      <c r="M1197" s="41">
        <f t="shared" si="129"/>
        <v>545.75885159999996</v>
      </c>
      <c r="N1197" s="23">
        <v>65</v>
      </c>
      <c r="O1197" s="23">
        <v>2</v>
      </c>
      <c r="P1197" s="38">
        <f t="shared" si="131"/>
        <v>66</v>
      </c>
      <c r="Q1197" s="41">
        <f>(M1197+N1197*$N$2+(O1197*$O$2)+P1197*$P$2)</f>
        <v>727.26893519999999</v>
      </c>
      <c r="R1197" s="24">
        <v>727.5</v>
      </c>
      <c r="T1197" s="10">
        <f t="shared" si="126"/>
        <v>-3.1761484536084239E-2</v>
      </c>
      <c r="V1197" s="23">
        <v>0.94499999999999995</v>
      </c>
      <c r="X1197" t="s">
        <v>2956</v>
      </c>
      <c r="Y1197" t="str">
        <f t="shared" si="127"/>
        <v>uncerta</v>
      </c>
    </row>
    <row r="1198" spans="1:25" x14ac:dyDescent="0.25">
      <c r="A1198" s="23">
        <v>33</v>
      </c>
      <c r="C1198">
        <v>87</v>
      </c>
      <c r="D1198" t="s">
        <v>2370</v>
      </c>
      <c r="E1198" t="s">
        <v>2371</v>
      </c>
      <c r="F1198">
        <v>4</v>
      </c>
      <c r="G1198">
        <v>3</v>
      </c>
      <c r="H1198" t="s">
        <v>2480</v>
      </c>
      <c r="I1198" t="s">
        <v>2481</v>
      </c>
      <c r="J1198" s="23">
        <v>16</v>
      </c>
      <c r="L1198" s="23" t="s">
        <v>2320</v>
      </c>
      <c r="M1198" s="41">
        <f t="shared" si="129"/>
        <v>545.75885159999996</v>
      </c>
      <c r="N1198" s="23">
        <v>67</v>
      </c>
      <c r="O1198" s="23">
        <v>2</v>
      </c>
      <c r="P1198" s="38">
        <f t="shared" si="131"/>
        <v>68</v>
      </c>
      <c r="Q1198" s="41">
        <f>(M1198+N1198*$N$2+(O1198*$O$2)+P1198*$P$2)</f>
        <v>732.77225559999999</v>
      </c>
      <c r="R1198" s="16">
        <v>732.36599999999999</v>
      </c>
      <c r="T1198" s="10">
        <f t="shared" si="126"/>
        <v>5.5471663075567224E-2</v>
      </c>
      <c r="V1198" s="23">
        <v>0.48399999999999999</v>
      </c>
      <c r="X1198" t="s">
        <v>2957</v>
      </c>
      <c r="Y1198" t="str">
        <f t="shared" si="127"/>
        <v>uncerta</v>
      </c>
    </row>
    <row r="1199" spans="1:25" x14ac:dyDescent="0.25">
      <c r="A1199" s="23">
        <v>33</v>
      </c>
      <c r="C1199">
        <v>88</v>
      </c>
      <c r="D1199" t="s">
        <v>2370</v>
      </c>
      <c r="E1199" t="s">
        <v>2371</v>
      </c>
      <c r="F1199">
        <v>4</v>
      </c>
      <c r="G1199">
        <v>3</v>
      </c>
      <c r="H1199" t="s">
        <v>2482</v>
      </c>
      <c r="I1199" t="s">
        <v>2483</v>
      </c>
      <c r="J1199" s="23">
        <v>16</v>
      </c>
      <c r="L1199" s="23" t="s">
        <v>2320</v>
      </c>
      <c r="M1199" s="41">
        <f t="shared" si="129"/>
        <v>545.75885159999996</v>
      </c>
      <c r="N1199" s="23">
        <v>68</v>
      </c>
      <c r="O1199" s="23">
        <v>2</v>
      </c>
      <c r="P1199" s="38">
        <f t="shared" ref="P1199:P1202" si="132">N1199+1</f>
        <v>69</v>
      </c>
      <c r="Q1199" s="41">
        <f>(M1199+N1199*$N$2+(O1199*$O$2)+P1199*$P$2)</f>
        <v>735.52391579999994</v>
      </c>
      <c r="R1199" s="24">
        <v>736.101</v>
      </c>
      <c r="T1199" s="10">
        <f t="shared" si="126"/>
        <v>-7.8397421006092705E-2</v>
      </c>
      <c r="X1199" t="s">
        <v>2958</v>
      </c>
      <c r="Y1199" t="str">
        <f t="shared" si="127"/>
        <v>uncerta</v>
      </c>
    </row>
    <row r="1200" spans="1:25" x14ac:dyDescent="0.25">
      <c r="A1200" s="23">
        <v>33</v>
      </c>
      <c r="C1200">
        <v>89</v>
      </c>
      <c r="D1200" t="s">
        <v>2370</v>
      </c>
      <c r="E1200" t="s">
        <v>2371</v>
      </c>
      <c r="F1200">
        <v>4</v>
      </c>
      <c r="G1200">
        <v>3</v>
      </c>
      <c r="H1200" t="s">
        <v>2484</v>
      </c>
      <c r="I1200" t="s">
        <v>2485</v>
      </c>
      <c r="J1200" s="23">
        <v>16</v>
      </c>
      <c r="L1200" s="23" t="s">
        <v>2320</v>
      </c>
      <c r="M1200" s="41">
        <f t="shared" si="129"/>
        <v>545.75885159999996</v>
      </c>
      <c r="N1200" s="23">
        <v>69</v>
      </c>
      <c r="O1200" s="23">
        <v>2</v>
      </c>
      <c r="P1200" s="38">
        <f t="shared" si="132"/>
        <v>70</v>
      </c>
      <c r="Q1200" s="41">
        <f>(M1200+N1200*$N$2+(O1200*$O$2)+P1200*$P$2)</f>
        <v>738.275576</v>
      </c>
      <c r="R1200" s="24">
        <v>739.82</v>
      </c>
      <c r="T1200" s="10">
        <f t="shared" si="126"/>
        <v>-0.20875672460869524</v>
      </c>
      <c r="X1200" t="s">
        <v>2959</v>
      </c>
    </row>
    <row r="1201" spans="1:20" x14ac:dyDescent="0.25">
      <c r="A1201" s="23">
        <v>33</v>
      </c>
      <c r="C1201">
        <v>90</v>
      </c>
      <c r="D1201" t="s">
        <v>2370</v>
      </c>
      <c r="E1201" t="s">
        <v>2371</v>
      </c>
      <c r="F1201">
        <v>4</v>
      </c>
      <c r="G1201">
        <v>3</v>
      </c>
      <c r="H1201" t="s">
        <v>2486</v>
      </c>
      <c r="I1201" t="s">
        <v>2487</v>
      </c>
      <c r="J1201" s="23">
        <v>16</v>
      </c>
      <c r="L1201" s="23" t="s">
        <v>2320</v>
      </c>
      <c r="M1201" s="41">
        <f t="shared" si="129"/>
        <v>545.75885159999996</v>
      </c>
      <c r="N1201" s="23">
        <v>70</v>
      </c>
      <c r="O1201" s="23">
        <v>2</v>
      </c>
      <c r="P1201" s="38">
        <f t="shared" si="132"/>
        <v>71</v>
      </c>
      <c r="Q1201" s="41">
        <f>(M1201+N1201*$N$2+(O1201*$O$2)+P1201*$P$2)</f>
        <v>741.02723620000006</v>
      </c>
      <c r="R1201" s="24">
        <v>742.05</v>
      </c>
      <c r="T1201" s="10">
        <f t="shared" si="126"/>
        <v>-0.13782949935986702</v>
      </c>
    </row>
    <row r="1202" spans="1:20" x14ac:dyDescent="0.25">
      <c r="A1202" s="23">
        <v>33</v>
      </c>
      <c r="C1202">
        <v>91</v>
      </c>
      <c r="D1202" t="s">
        <v>2370</v>
      </c>
      <c r="E1202" t="s">
        <v>2371</v>
      </c>
      <c r="F1202">
        <v>4</v>
      </c>
      <c r="G1202">
        <v>3</v>
      </c>
      <c r="H1202" t="s">
        <v>2961</v>
      </c>
      <c r="I1202" t="s">
        <v>2963</v>
      </c>
      <c r="J1202" s="23">
        <v>16</v>
      </c>
      <c r="L1202" s="23" t="s">
        <v>2322</v>
      </c>
      <c r="M1202" s="41">
        <f t="shared" si="129"/>
        <v>545.75885159999996</v>
      </c>
      <c r="N1202" s="23">
        <v>72</v>
      </c>
      <c r="O1202" s="23">
        <v>2</v>
      </c>
      <c r="P1202" s="38">
        <f t="shared" si="132"/>
        <v>73</v>
      </c>
      <c r="Q1202" s="41">
        <f>(M1202+N1202*$N$2+(O1202*$O$2)+P1202*$P$2)</f>
        <v>746.53055659999995</v>
      </c>
      <c r="R1202" s="24">
        <v>745.56299999999999</v>
      </c>
      <c r="T1202" s="10">
        <f t="shared" si="126"/>
        <v>0.12977529732564067</v>
      </c>
    </row>
    <row r="1203" spans="1:20" x14ac:dyDescent="0.25">
      <c r="A1203" s="23">
        <v>33</v>
      </c>
      <c r="C1203">
        <v>92</v>
      </c>
      <c r="D1203" t="s">
        <v>2370</v>
      </c>
      <c r="E1203" t="s">
        <v>2371</v>
      </c>
      <c r="F1203">
        <v>4</v>
      </c>
      <c r="G1203">
        <v>3</v>
      </c>
      <c r="H1203" t="s">
        <v>2962</v>
      </c>
      <c r="I1203" t="s">
        <v>2964</v>
      </c>
      <c r="J1203" s="23">
        <v>16</v>
      </c>
      <c r="M1203" s="41"/>
      <c r="P1203" s="38"/>
      <c r="R1203" s="41"/>
    </row>
    <row r="1204" spans="1:20" x14ac:dyDescent="0.25">
      <c r="A1204" s="23">
        <v>34</v>
      </c>
      <c r="C1204">
        <v>34</v>
      </c>
      <c r="D1204" t="s">
        <v>2488</v>
      </c>
      <c r="E1204" t="s">
        <v>2489</v>
      </c>
      <c r="F1204">
        <v>4</v>
      </c>
      <c r="G1204">
        <v>3</v>
      </c>
      <c r="H1204" t="s">
        <v>2490</v>
      </c>
      <c r="I1204" t="s">
        <v>2491</v>
      </c>
      <c r="J1204" s="23">
        <v>0</v>
      </c>
      <c r="K1204" t="s">
        <v>58</v>
      </c>
      <c r="L1204" s="23" t="s">
        <v>21</v>
      </c>
      <c r="P1204" s="38"/>
    </row>
    <row r="1205" spans="1:20" x14ac:dyDescent="0.25">
      <c r="A1205" s="23">
        <v>34</v>
      </c>
      <c r="C1205">
        <v>35</v>
      </c>
      <c r="D1205" t="s">
        <v>2488</v>
      </c>
      <c r="E1205" t="s">
        <v>2489</v>
      </c>
      <c r="F1205">
        <v>4</v>
      </c>
      <c r="G1205">
        <v>3</v>
      </c>
      <c r="H1205" t="s">
        <v>2492</v>
      </c>
      <c r="I1205" t="s">
        <v>2493</v>
      </c>
      <c r="J1205" s="23">
        <v>0</v>
      </c>
      <c r="K1205" t="s">
        <v>58</v>
      </c>
      <c r="L1205" s="23" t="s">
        <v>34</v>
      </c>
    </row>
    <row r="1206" spans="1:20" x14ac:dyDescent="0.25">
      <c r="A1206" s="23">
        <v>34</v>
      </c>
      <c r="C1206">
        <v>36</v>
      </c>
      <c r="D1206" t="s">
        <v>2488</v>
      </c>
      <c r="E1206" t="s">
        <v>2489</v>
      </c>
      <c r="F1206">
        <v>4</v>
      </c>
      <c r="G1206">
        <v>3</v>
      </c>
      <c r="H1206" t="s">
        <v>2494</v>
      </c>
      <c r="I1206" t="s">
        <v>2495</v>
      </c>
      <c r="J1206" s="23">
        <v>1</v>
      </c>
      <c r="K1206" t="s">
        <v>58</v>
      </c>
      <c r="L1206" s="23" t="s">
        <v>65</v>
      </c>
    </row>
    <row r="1207" spans="1:20" x14ac:dyDescent="0.25">
      <c r="A1207" s="23">
        <v>34</v>
      </c>
      <c r="C1207">
        <v>37</v>
      </c>
      <c r="D1207" t="s">
        <v>2488</v>
      </c>
      <c r="E1207" t="s">
        <v>2489</v>
      </c>
      <c r="F1207">
        <v>4</v>
      </c>
      <c r="G1207">
        <v>3</v>
      </c>
      <c r="H1207" t="s">
        <v>2496</v>
      </c>
      <c r="I1207" t="s">
        <v>2497</v>
      </c>
      <c r="J1207" s="23">
        <v>1</v>
      </c>
      <c r="K1207" t="s">
        <v>58</v>
      </c>
    </row>
    <row r="1208" spans="1:20" x14ac:dyDescent="0.25">
      <c r="A1208" s="23">
        <v>34</v>
      </c>
      <c r="C1208">
        <v>38</v>
      </c>
      <c r="D1208" t="s">
        <v>2488</v>
      </c>
      <c r="E1208" t="s">
        <v>2489</v>
      </c>
      <c r="F1208">
        <v>4</v>
      </c>
      <c r="G1208">
        <v>3</v>
      </c>
      <c r="H1208" t="s">
        <v>2498</v>
      </c>
      <c r="I1208" t="s">
        <v>2499</v>
      </c>
      <c r="J1208" s="23">
        <v>2</v>
      </c>
      <c r="K1208" t="s">
        <v>58</v>
      </c>
    </row>
    <row r="1209" spans="1:20" x14ac:dyDescent="0.25">
      <c r="A1209" s="23">
        <v>34</v>
      </c>
      <c r="C1209">
        <v>39</v>
      </c>
      <c r="D1209" t="s">
        <v>2488</v>
      </c>
      <c r="E1209" t="s">
        <v>2489</v>
      </c>
      <c r="F1209">
        <v>4</v>
      </c>
      <c r="G1209">
        <v>3</v>
      </c>
      <c r="H1209" t="s">
        <v>2500</v>
      </c>
      <c r="I1209" t="s">
        <v>2501</v>
      </c>
      <c r="J1209" s="23">
        <v>2</v>
      </c>
      <c r="K1209" t="s">
        <v>58</v>
      </c>
    </row>
    <row r="1210" spans="1:20" x14ac:dyDescent="0.25">
      <c r="A1210" s="23">
        <v>34</v>
      </c>
      <c r="C1210">
        <v>40</v>
      </c>
      <c r="D1210" t="s">
        <v>2488</v>
      </c>
      <c r="E1210" t="s">
        <v>2489</v>
      </c>
      <c r="F1210">
        <v>4</v>
      </c>
      <c r="G1210">
        <v>3</v>
      </c>
      <c r="H1210" t="s">
        <v>2502</v>
      </c>
      <c r="I1210" t="s">
        <v>2503</v>
      </c>
      <c r="J1210" s="23">
        <v>3</v>
      </c>
      <c r="K1210" t="s">
        <v>58</v>
      </c>
    </row>
    <row r="1211" spans="1:20" x14ac:dyDescent="0.25">
      <c r="A1211" s="23">
        <v>34</v>
      </c>
      <c r="C1211">
        <v>41</v>
      </c>
      <c r="D1211" t="s">
        <v>2488</v>
      </c>
      <c r="E1211" t="s">
        <v>2489</v>
      </c>
      <c r="F1211">
        <v>4</v>
      </c>
      <c r="G1211">
        <v>3</v>
      </c>
      <c r="H1211" t="s">
        <v>2504</v>
      </c>
      <c r="I1211" t="s">
        <v>2505</v>
      </c>
      <c r="J1211" s="23">
        <v>3</v>
      </c>
      <c r="K1211" t="s">
        <v>58</v>
      </c>
    </row>
    <row r="1212" spans="1:20" x14ac:dyDescent="0.25">
      <c r="A1212" s="23">
        <v>34</v>
      </c>
      <c r="C1212">
        <v>42</v>
      </c>
      <c r="D1212" t="s">
        <v>2488</v>
      </c>
      <c r="E1212" t="s">
        <v>2489</v>
      </c>
      <c r="F1212">
        <v>4</v>
      </c>
      <c r="G1212">
        <v>3</v>
      </c>
      <c r="H1212" t="s">
        <v>2506</v>
      </c>
      <c r="I1212" t="s">
        <v>2507</v>
      </c>
      <c r="J1212" s="23">
        <v>4</v>
      </c>
      <c r="K1212" t="s">
        <v>58</v>
      </c>
    </row>
    <row r="1213" spans="1:20" x14ac:dyDescent="0.25">
      <c r="A1213" s="23">
        <v>34</v>
      </c>
      <c r="C1213">
        <v>43</v>
      </c>
      <c r="D1213" t="s">
        <v>2488</v>
      </c>
      <c r="E1213" t="s">
        <v>2489</v>
      </c>
      <c r="F1213">
        <v>4</v>
      </c>
      <c r="G1213">
        <v>3</v>
      </c>
      <c r="H1213" t="s">
        <v>2508</v>
      </c>
      <c r="I1213" t="s">
        <v>2509</v>
      </c>
      <c r="J1213" s="23">
        <v>4</v>
      </c>
      <c r="K1213" t="s">
        <v>58</v>
      </c>
    </row>
    <row r="1214" spans="1:20" x14ac:dyDescent="0.25">
      <c r="A1214" s="23">
        <v>34</v>
      </c>
      <c r="C1214">
        <v>44</v>
      </c>
      <c r="D1214" t="s">
        <v>2488</v>
      </c>
      <c r="E1214" t="s">
        <v>2489</v>
      </c>
      <c r="F1214">
        <v>4</v>
      </c>
      <c r="G1214">
        <v>3</v>
      </c>
      <c r="H1214" t="s">
        <v>2510</v>
      </c>
      <c r="I1214" t="s">
        <v>2511</v>
      </c>
      <c r="J1214" s="23">
        <v>5</v>
      </c>
      <c r="K1214" t="s">
        <v>58</v>
      </c>
    </row>
    <row r="1215" spans="1:20" x14ac:dyDescent="0.25">
      <c r="A1215" s="23">
        <v>34</v>
      </c>
      <c r="C1215">
        <v>45</v>
      </c>
      <c r="D1215" t="s">
        <v>2488</v>
      </c>
      <c r="E1215" t="s">
        <v>2489</v>
      </c>
      <c r="F1215">
        <v>4</v>
      </c>
      <c r="G1215">
        <v>3</v>
      </c>
      <c r="H1215" t="s">
        <v>2512</v>
      </c>
      <c r="I1215" t="s">
        <v>2513</v>
      </c>
      <c r="J1215" s="23">
        <v>5</v>
      </c>
      <c r="K1215" t="s">
        <v>58</v>
      </c>
    </row>
    <row r="1216" spans="1:20" x14ac:dyDescent="0.25">
      <c r="A1216" s="23">
        <v>34</v>
      </c>
      <c r="C1216">
        <v>46</v>
      </c>
      <c r="D1216" t="s">
        <v>2488</v>
      </c>
      <c r="E1216" t="s">
        <v>2489</v>
      </c>
      <c r="F1216">
        <v>4</v>
      </c>
      <c r="G1216">
        <v>3</v>
      </c>
      <c r="H1216" t="s">
        <v>2514</v>
      </c>
      <c r="I1216" t="s">
        <v>2515</v>
      </c>
      <c r="J1216" s="23">
        <v>6</v>
      </c>
      <c r="K1216" t="s">
        <v>58</v>
      </c>
    </row>
    <row r="1217" spans="1:22" x14ac:dyDescent="0.25">
      <c r="A1217" s="23">
        <v>34</v>
      </c>
      <c r="C1217">
        <v>47</v>
      </c>
      <c r="D1217" t="s">
        <v>2488</v>
      </c>
      <c r="E1217" t="s">
        <v>2489</v>
      </c>
      <c r="F1217">
        <v>4</v>
      </c>
      <c r="G1217">
        <v>3</v>
      </c>
      <c r="H1217" t="s">
        <v>2516</v>
      </c>
      <c r="I1217" t="s">
        <v>2517</v>
      </c>
      <c r="J1217" s="23">
        <v>6</v>
      </c>
      <c r="K1217" t="s">
        <v>58</v>
      </c>
    </row>
    <row r="1218" spans="1:22" x14ac:dyDescent="0.25">
      <c r="A1218" s="23">
        <v>34</v>
      </c>
      <c r="C1218">
        <v>48</v>
      </c>
      <c r="D1218" t="s">
        <v>2488</v>
      </c>
      <c r="E1218" t="s">
        <v>2489</v>
      </c>
      <c r="F1218">
        <v>4</v>
      </c>
      <c r="G1218">
        <v>3</v>
      </c>
      <c r="H1218" t="s">
        <v>2518</v>
      </c>
      <c r="I1218" t="s">
        <v>2519</v>
      </c>
      <c r="J1218" s="23">
        <v>7</v>
      </c>
      <c r="K1218" t="s">
        <v>58</v>
      </c>
    </row>
    <row r="1219" spans="1:22" x14ac:dyDescent="0.25">
      <c r="A1219" s="23">
        <v>34</v>
      </c>
      <c r="C1219">
        <v>49</v>
      </c>
      <c r="D1219" t="s">
        <v>2488</v>
      </c>
      <c r="E1219" t="s">
        <v>2489</v>
      </c>
      <c r="F1219">
        <v>4</v>
      </c>
      <c r="G1219">
        <v>3</v>
      </c>
      <c r="H1219" t="s">
        <v>2520</v>
      </c>
      <c r="I1219" t="s">
        <v>2521</v>
      </c>
      <c r="J1219" s="23">
        <v>7</v>
      </c>
      <c r="K1219" t="s">
        <v>58</v>
      </c>
    </row>
    <row r="1220" spans="1:22" x14ac:dyDescent="0.25">
      <c r="A1220" s="23">
        <v>34</v>
      </c>
      <c r="C1220">
        <v>50</v>
      </c>
      <c r="D1220" t="s">
        <v>2488</v>
      </c>
      <c r="E1220" t="s">
        <v>2489</v>
      </c>
      <c r="F1220">
        <v>4</v>
      </c>
      <c r="G1220">
        <v>3</v>
      </c>
      <c r="H1220" t="s">
        <v>2522</v>
      </c>
      <c r="I1220" t="s">
        <v>2523</v>
      </c>
      <c r="J1220" s="23">
        <v>8</v>
      </c>
      <c r="K1220" t="s">
        <v>58</v>
      </c>
    </row>
    <row r="1221" spans="1:22" x14ac:dyDescent="0.25">
      <c r="A1221" s="23">
        <v>34</v>
      </c>
      <c r="C1221">
        <v>51</v>
      </c>
      <c r="D1221" t="s">
        <v>2488</v>
      </c>
      <c r="E1221" t="s">
        <v>2489</v>
      </c>
      <c r="F1221">
        <v>4</v>
      </c>
      <c r="G1221">
        <v>3</v>
      </c>
      <c r="H1221" t="s">
        <v>2524</v>
      </c>
      <c r="I1221" t="s">
        <v>2525</v>
      </c>
      <c r="J1221" s="23">
        <v>8</v>
      </c>
      <c r="K1221" t="s">
        <v>58</v>
      </c>
    </row>
    <row r="1222" spans="1:22" x14ac:dyDescent="0.25">
      <c r="A1222" s="23">
        <v>34</v>
      </c>
      <c r="C1222">
        <v>52</v>
      </c>
      <c r="D1222" t="s">
        <v>2488</v>
      </c>
      <c r="E1222" t="s">
        <v>2489</v>
      </c>
      <c r="F1222">
        <v>4</v>
      </c>
      <c r="G1222">
        <v>3</v>
      </c>
      <c r="H1222" t="s">
        <v>2526</v>
      </c>
      <c r="I1222" t="s">
        <v>2527</v>
      </c>
      <c r="J1222" s="23">
        <v>9</v>
      </c>
      <c r="K1222" t="s">
        <v>58</v>
      </c>
    </row>
    <row r="1223" spans="1:22" x14ac:dyDescent="0.25">
      <c r="A1223" s="23">
        <v>34</v>
      </c>
      <c r="C1223">
        <v>53</v>
      </c>
      <c r="D1223" t="s">
        <v>2488</v>
      </c>
      <c r="E1223" t="s">
        <v>2489</v>
      </c>
      <c r="F1223">
        <v>4</v>
      </c>
      <c r="G1223">
        <v>3</v>
      </c>
      <c r="H1223" t="s">
        <v>2528</v>
      </c>
      <c r="I1223" t="s">
        <v>2529</v>
      </c>
      <c r="J1223" s="23">
        <v>9</v>
      </c>
      <c r="K1223" t="s">
        <v>58</v>
      </c>
    </row>
    <row r="1224" spans="1:22" x14ac:dyDescent="0.25">
      <c r="A1224" s="23">
        <v>34</v>
      </c>
      <c r="C1224">
        <v>54</v>
      </c>
      <c r="D1224" t="s">
        <v>2488</v>
      </c>
      <c r="E1224" t="s">
        <v>2489</v>
      </c>
      <c r="F1224">
        <v>4</v>
      </c>
      <c r="G1224">
        <v>3</v>
      </c>
      <c r="H1224" t="s">
        <v>2530</v>
      </c>
      <c r="I1224" t="s">
        <v>2531</v>
      </c>
      <c r="J1224" s="23">
        <v>10</v>
      </c>
      <c r="K1224" t="s">
        <v>58</v>
      </c>
    </row>
    <row r="1225" spans="1:22" x14ac:dyDescent="0.25">
      <c r="A1225" s="23">
        <v>34</v>
      </c>
      <c r="C1225">
        <v>55</v>
      </c>
      <c r="D1225" t="s">
        <v>2488</v>
      </c>
      <c r="E1225" t="s">
        <v>2489</v>
      </c>
      <c r="F1225">
        <v>4</v>
      </c>
      <c r="G1225">
        <v>3</v>
      </c>
      <c r="H1225" t="s">
        <v>2532</v>
      </c>
      <c r="I1225" t="s">
        <v>2533</v>
      </c>
      <c r="J1225" s="23">
        <v>10</v>
      </c>
      <c r="K1225" t="s">
        <v>58</v>
      </c>
    </row>
    <row r="1226" spans="1:22" s="21" customFormat="1" x14ac:dyDescent="0.25">
      <c r="A1226" s="38">
        <v>34</v>
      </c>
      <c r="C1226" s="21">
        <v>56</v>
      </c>
      <c r="D1226" s="21" t="s">
        <v>2488</v>
      </c>
      <c r="E1226" s="21" t="s">
        <v>2489</v>
      </c>
      <c r="F1226" s="21">
        <v>4</v>
      </c>
      <c r="G1226" s="21">
        <v>3</v>
      </c>
      <c r="H1226" s="21" t="s">
        <v>2534</v>
      </c>
      <c r="I1226" s="21" t="s">
        <v>2535</v>
      </c>
      <c r="J1226" s="38">
        <v>11</v>
      </c>
      <c r="K1226" s="21" t="s">
        <v>58</v>
      </c>
      <c r="L1226" s="38"/>
      <c r="M1226" s="38"/>
      <c r="N1226" s="38"/>
      <c r="O1226" s="38"/>
      <c r="P1226" s="38"/>
      <c r="Q1226" s="38"/>
      <c r="R1226" s="38"/>
      <c r="U1226" s="38"/>
      <c r="V1226" s="38"/>
    </row>
    <row r="1227" spans="1:22" x14ac:dyDescent="0.25">
      <c r="A1227" s="23">
        <v>34</v>
      </c>
      <c r="C1227">
        <v>57</v>
      </c>
      <c r="D1227" t="s">
        <v>2488</v>
      </c>
      <c r="E1227" t="s">
        <v>2489</v>
      </c>
      <c r="F1227">
        <v>4</v>
      </c>
      <c r="G1227">
        <v>3</v>
      </c>
      <c r="H1227" t="s">
        <v>2536</v>
      </c>
      <c r="I1227" t="s">
        <v>2537</v>
      </c>
      <c r="J1227" s="23">
        <v>11</v>
      </c>
      <c r="K1227" t="s">
        <v>58</v>
      </c>
    </row>
    <row r="1228" spans="1:22" x14ac:dyDescent="0.25">
      <c r="A1228" s="23">
        <v>34</v>
      </c>
      <c r="C1228">
        <v>58</v>
      </c>
      <c r="D1228" t="s">
        <v>2488</v>
      </c>
      <c r="E1228" t="s">
        <v>2489</v>
      </c>
      <c r="F1228">
        <v>4</v>
      </c>
      <c r="G1228">
        <v>3</v>
      </c>
      <c r="H1228" t="s">
        <v>2538</v>
      </c>
      <c r="I1228" t="s">
        <v>2539</v>
      </c>
      <c r="J1228" s="23">
        <v>12</v>
      </c>
      <c r="K1228" t="s">
        <v>58</v>
      </c>
    </row>
    <row r="1229" spans="1:22" x14ac:dyDescent="0.25">
      <c r="A1229" s="23">
        <v>34</v>
      </c>
      <c r="C1229">
        <v>59</v>
      </c>
      <c r="D1229" t="s">
        <v>2488</v>
      </c>
      <c r="E1229" t="s">
        <v>2489</v>
      </c>
      <c r="F1229">
        <v>4</v>
      </c>
      <c r="G1229">
        <v>3</v>
      </c>
      <c r="H1229" t="s">
        <v>2540</v>
      </c>
      <c r="I1229" t="s">
        <v>2541</v>
      </c>
      <c r="J1229" s="23">
        <v>12</v>
      </c>
      <c r="K1229" t="s">
        <v>58</v>
      </c>
    </row>
    <row r="1230" spans="1:22" x14ac:dyDescent="0.25">
      <c r="A1230" s="23">
        <v>34</v>
      </c>
      <c r="C1230">
        <v>60</v>
      </c>
      <c r="D1230" t="s">
        <v>2488</v>
      </c>
      <c r="E1230" t="s">
        <v>2489</v>
      </c>
      <c r="F1230">
        <v>4</v>
      </c>
      <c r="G1230">
        <v>3</v>
      </c>
      <c r="H1230" t="s">
        <v>2542</v>
      </c>
      <c r="I1230" t="s">
        <v>2543</v>
      </c>
      <c r="J1230" s="23">
        <v>13</v>
      </c>
      <c r="K1230" t="s">
        <v>58</v>
      </c>
    </row>
    <row r="1231" spans="1:22" x14ac:dyDescent="0.25">
      <c r="A1231" s="23">
        <v>34</v>
      </c>
      <c r="C1231">
        <v>61</v>
      </c>
      <c r="D1231" t="s">
        <v>2488</v>
      </c>
      <c r="E1231" t="s">
        <v>2489</v>
      </c>
      <c r="F1231">
        <v>4</v>
      </c>
      <c r="G1231">
        <v>3</v>
      </c>
      <c r="H1231" t="s">
        <v>2544</v>
      </c>
      <c r="I1231" t="s">
        <v>2545</v>
      </c>
      <c r="J1231" s="23">
        <v>13</v>
      </c>
      <c r="K1231" t="s">
        <v>58</v>
      </c>
    </row>
    <row r="1232" spans="1:22" x14ac:dyDescent="0.25">
      <c r="A1232" s="23">
        <v>34</v>
      </c>
      <c r="C1232">
        <v>62</v>
      </c>
      <c r="D1232" t="s">
        <v>2488</v>
      </c>
      <c r="E1232" t="s">
        <v>2489</v>
      </c>
      <c r="F1232">
        <v>4</v>
      </c>
      <c r="G1232">
        <v>3</v>
      </c>
      <c r="H1232" t="s">
        <v>2546</v>
      </c>
      <c r="I1232" t="s">
        <v>2547</v>
      </c>
      <c r="J1232" s="23">
        <v>14</v>
      </c>
      <c r="K1232" t="s">
        <v>58</v>
      </c>
    </row>
    <row r="1233" spans="1:22" x14ac:dyDescent="0.25">
      <c r="A1233" s="23">
        <v>34</v>
      </c>
      <c r="C1233">
        <v>63</v>
      </c>
      <c r="D1233" t="s">
        <v>2488</v>
      </c>
      <c r="E1233" t="s">
        <v>2489</v>
      </c>
      <c r="F1233">
        <v>4</v>
      </c>
      <c r="G1233">
        <v>3</v>
      </c>
      <c r="H1233" t="s">
        <v>2548</v>
      </c>
      <c r="I1233" t="s">
        <v>2549</v>
      </c>
      <c r="J1233" s="23">
        <v>14</v>
      </c>
      <c r="K1233" t="s">
        <v>58</v>
      </c>
    </row>
    <row r="1234" spans="1:22" x14ac:dyDescent="0.25">
      <c r="A1234" s="23">
        <v>34</v>
      </c>
      <c r="C1234">
        <v>64</v>
      </c>
      <c r="D1234" t="s">
        <v>2488</v>
      </c>
      <c r="E1234" t="s">
        <v>2489</v>
      </c>
      <c r="F1234">
        <v>4</v>
      </c>
      <c r="G1234">
        <v>3</v>
      </c>
      <c r="H1234" t="s">
        <v>2550</v>
      </c>
      <c r="I1234" t="s">
        <v>2551</v>
      </c>
      <c r="J1234" s="23">
        <v>15</v>
      </c>
      <c r="K1234" s="1" t="s">
        <v>2842</v>
      </c>
      <c r="L1234" s="23" t="s">
        <v>2093</v>
      </c>
      <c r="M1234" s="41">
        <f>$Q$1003</f>
        <v>513.75320640000007</v>
      </c>
      <c r="N1234" s="23">
        <v>0</v>
      </c>
      <c r="O1234" s="23">
        <v>2</v>
      </c>
      <c r="P1234" s="23">
        <v>0</v>
      </c>
      <c r="Q1234" s="41">
        <f>(M1234+N1234*$N$2+(O1234*$O$2)+P1234*$P$2)</f>
        <v>515.73178120000011</v>
      </c>
      <c r="R1234" s="41">
        <v>516.82000000000005</v>
      </c>
      <c r="T1234" s="10">
        <f t="shared" ref="T1234:T1262" si="133">(Q1234-R1234)/R1234*100</f>
        <v>-0.21056050462442163</v>
      </c>
      <c r="V1234" s="23">
        <v>2.2599999999999999E-2</v>
      </c>
    </row>
    <row r="1235" spans="1:22" x14ac:dyDescent="0.25">
      <c r="A1235" s="23">
        <v>34</v>
      </c>
      <c r="C1235">
        <v>65</v>
      </c>
      <c r="D1235" t="s">
        <v>2488</v>
      </c>
      <c r="E1235" t="s">
        <v>2489</v>
      </c>
      <c r="F1235">
        <v>4</v>
      </c>
      <c r="G1235">
        <v>3</v>
      </c>
      <c r="H1235" t="s">
        <v>2552</v>
      </c>
      <c r="I1235" t="s">
        <v>2553</v>
      </c>
      <c r="J1235" s="23">
        <v>15</v>
      </c>
      <c r="K1235" s="1" t="s">
        <v>2842</v>
      </c>
      <c r="L1235" s="23" t="s">
        <v>2093</v>
      </c>
      <c r="M1235" s="41">
        <f t="shared" ref="M1235" si="134">$Q$1003</f>
        <v>513.75320640000007</v>
      </c>
      <c r="N1235" s="23">
        <v>4</v>
      </c>
      <c r="O1235" s="23">
        <v>4</v>
      </c>
      <c r="P1235" s="23">
        <v>4</v>
      </c>
      <c r="Q1235" s="41">
        <f>(M1235+N1235*$N$2+(O1235*$O$2)+P1235*$P$2)</f>
        <v>528.71699679999995</v>
      </c>
      <c r="R1235" s="41">
        <v>531.05700000000002</v>
      </c>
      <c r="T1235" s="10">
        <f t="shared" si="133"/>
        <v>-0.44063126933644958</v>
      </c>
      <c r="V1235" s="23">
        <v>3.4200000000000001E-2</v>
      </c>
    </row>
    <row r="1236" spans="1:22" x14ac:dyDescent="0.25">
      <c r="A1236" s="23">
        <v>34</v>
      </c>
      <c r="C1236">
        <v>66</v>
      </c>
      <c r="D1236" t="s">
        <v>2488</v>
      </c>
      <c r="E1236" t="s">
        <v>2489</v>
      </c>
      <c r="F1236">
        <v>4</v>
      </c>
      <c r="G1236">
        <v>3</v>
      </c>
      <c r="H1236" t="s">
        <v>2554</v>
      </c>
      <c r="I1236" t="s">
        <v>2555</v>
      </c>
      <c r="J1236" s="23">
        <v>16</v>
      </c>
      <c r="K1236" s="1" t="s">
        <v>2842</v>
      </c>
      <c r="L1236" s="23" t="s">
        <v>2320</v>
      </c>
      <c r="M1236" s="41">
        <f>$Q$1119</f>
        <v>545.75885159999996</v>
      </c>
      <c r="N1236" s="23">
        <v>0</v>
      </c>
      <c r="O1236" s="23">
        <v>0</v>
      </c>
      <c r="P1236" s="23">
        <v>0</v>
      </c>
      <c r="Q1236" s="41">
        <f>(M1236+N1236*$N$2+(O1236*$O$2)+P1236*$P$2)</f>
        <v>545.75885159999996</v>
      </c>
      <c r="R1236" s="41">
        <v>547.76400000000001</v>
      </c>
      <c r="T1236" s="10">
        <f t="shared" si="133"/>
        <v>-0.36606063925341076</v>
      </c>
      <c r="V1236" s="23">
        <v>5.3999999999999999E-2</v>
      </c>
    </row>
    <row r="1237" spans="1:22" x14ac:dyDescent="0.25">
      <c r="A1237" s="23">
        <v>34</v>
      </c>
      <c r="C1237">
        <v>67</v>
      </c>
      <c r="D1237" t="s">
        <v>2488</v>
      </c>
      <c r="E1237" t="s">
        <v>2489</v>
      </c>
      <c r="F1237">
        <v>4</v>
      </c>
      <c r="G1237">
        <v>3</v>
      </c>
      <c r="H1237" t="s">
        <v>2556</v>
      </c>
      <c r="I1237" t="s">
        <v>2557</v>
      </c>
      <c r="J1237" s="23">
        <v>16</v>
      </c>
      <c r="K1237" s="1" t="s">
        <v>2842</v>
      </c>
      <c r="L1237" s="23" t="s">
        <v>2320</v>
      </c>
      <c r="M1237" s="41">
        <f t="shared" ref="M1237" si="135">$Q$1119</f>
        <v>545.75885159999996</v>
      </c>
      <c r="N1237" s="23">
        <v>4</v>
      </c>
      <c r="O1237" s="23">
        <v>2</v>
      </c>
      <c r="P1237" s="23">
        <v>4</v>
      </c>
      <c r="Q1237" s="41">
        <f>(M1237+N1237*$N$2+(O1237*$O$2)+P1237*$P$2)</f>
        <v>558.7440671999999</v>
      </c>
      <c r="R1237" s="41">
        <v>560.75900000000001</v>
      </c>
      <c r="T1237" s="10">
        <f t="shared" si="133"/>
        <v>-0.3593224183651284</v>
      </c>
      <c r="V1237" s="23">
        <v>0.13300000000000001</v>
      </c>
    </row>
    <row r="1238" spans="1:22" s="1" customFormat="1" x14ac:dyDescent="0.25">
      <c r="A1238" s="33">
        <v>34</v>
      </c>
      <c r="C1238" s="1">
        <v>68</v>
      </c>
      <c r="D1238" s="1" t="s">
        <v>2488</v>
      </c>
      <c r="E1238" s="1" t="s">
        <v>2489</v>
      </c>
      <c r="F1238" s="1">
        <v>4</v>
      </c>
      <c r="G1238" s="1">
        <v>3</v>
      </c>
      <c r="H1238" s="1" t="s">
        <v>2558</v>
      </c>
      <c r="I1238" s="1" t="s">
        <v>2559</v>
      </c>
      <c r="J1238" s="33">
        <v>17</v>
      </c>
      <c r="K1238" s="1" t="s">
        <v>98</v>
      </c>
      <c r="L1238" s="33" t="s">
        <v>2975</v>
      </c>
      <c r="M1238" s="33">
        <f>$Q$16*17</f>
        <v>480.4998592</v>
      </c>
      <c r="N1238" s="33">
        <v>25</v>
      </c>
      <c r="O1238" s="33">
        <v>26</v>
      </c>
      <c r="P1238" s="33">
        <v>26</v>
      </c>
      <c r="Q1238" s="51">
        <f>(M1238+N1238*$N$2+(O1238*$O$2)+P1238*$P$2)</f>
        <v>575.68643240000006</v>
      </c>
      <c r="R1238" s="24">
        <v>576.43899999999996</v>
      </c>
      <c r="T1238" s="11">
        <f t="shared" si="133"/>
        <v>-0.13055459467522265</v>
      </c>
      <c r="U1238" s="33"/>
      <c r="V1238" s="33">
        <v>35.5</v>
      </c>
    </row>
    <row r="1239" spans="1:22" x14ac:dyDescent="0.25">
      <c r="A1239" s="23">
        <v>34</v>
      </c>
      <c r="C1239">
        <v>69</v>
      </c>
      <c r="D1239" t="s">
        <v>2488</v>
      </c>
      <c r="E1239" t="s">
        <v>2489</v>
      </c>
      <c r="F1239">
        <v>4</v>
      </c>
      <c r="G1239">
        <v>3</v>
      </c>
      <c r="H1239" t="s">
        <v>2560</v>
      </c>
      <c r="I1239" t="s">
        <v>2561</v>
      </c>
      <c r="J1239" s="23">
        <v>17</v>
      </c>
      <c r="L1239" s="23" t="s">
        <v>2558</v>
      </c>
      <c r="M1239" s="23">
        <f>$Q$1238</f>
        <v>575.68643240000006</v>
      </c>
      <c r="N1239" s="23">
        <v>4</v>
      </c>
      <c r="O1239" s="23">
        <v>0</v>
      </c>
      <c r="P1239" s="23">
        <v>4</v>
      </c>
      <c r="Q1239" s="41">
        <f>(M1239+N1239*$N$2+(O1239*$O$2)+P1239*$P$2)</f>
        <v>586.69307319999996</v>
      </c>
      <c r="R1239" s="41">
        <v>586.75599999999997</v>
      </c>
      <c r="T1239" s="10">
        <f t="shared" si="133"/>
        <v>-1.0724526038082922E-2</v>
      </c>
      <c r="V1239" s="23">
        <v>27.4</v>
      </c>
    </row>
    <row r="1240" spans="1:22" x14ac:dyDescent="0.25">
      <c r="A1240" s="23">
        <v>34</v>
      </c>
      <c r="C1240">
        <v>70</v>
      </c>
      <c r="D1240" t="s">
        <v>2488</v>
      </c>
      <c r="E1240" t="s">
        <v>2489</v>
      </c>
      <c r="F1240">
        <v>4</v>
      </c>
      <c r="G1240">
        <v>3</v>
      </c>
      <c r="H1240" t="s">
        <v>2562</v>
      </c>
      <c r="I1240" t="s">
        <v>2563</v>
      </c>
      <c r="J1240" s="23">
        <v>17</v>
      </c>
      <c r="L1240" s="23" t="s">
        <v>2558</v>
      </c>
      <c r="M1240" s="23">
        <f t="shared" ref="M1240:M1262" si="136">$Q$1238</f>
        <v>575.68643240000006</v>
      </c>
      <c r="N1240" s="23">
        <v>9</v>
      </c>
      <c r="O1240" s="23">
        <v>0</v>
      </c>
      <c r="P1240" s="23">
        <v>9</v>
      </c>
      <c r="Q1240" s="41">
        <f>(M1240+N1240*$N$2+(O1240*$O$2)+P1240*$P$2)</f>
        <v>600.45137420000015</v>
      </c>
      <c r="R1240" s="41">
        <v>600.322</v>
      </c>
      <c r="T1240" s="10">
        <f t="shared" si="133"/>
        <v>2.1550801070116202E-2</v>
      </c>
      <c r="V1240" s="23">
        <v>2466</v>
      </c>
    </row>
    <row r="1241" spans="1:22" x14ac:dyDescent="0.25">
      <c r="A1241" s="23">
        <v>34</v>
      </c>
      <c r="C1241">
        <v>71</v>
      </c>
      <c r="D1241" t="s">
        <v>2488</v>
      </c>
      <c r="E1241" t="s">
        <v>2489</v>
      </c>
      <c r="F1241">
        <v>4</v>
      </c>
      <c r="G1241">
        <v>3</v>
      </c>
      <c r="H1241" t="s">
        <v>2564</v>
      </c>
      <c r="I1241" t="s">
        <v>2565</v>
      </c>
      <c r="J1241" s="23">
        <v>17</v>
      </c>
      <c r="L1241" s="23" t="s">
        <v>2558</v>
      </c>
      <c r="M1241" s="23">
        <f t="shared" si="136"/>
        <v>575.68643240000006</v>
      </c>
      <c r="N1241" s="38">
        <v>12</v>
      </c>
      <c r="O1241" s="38">
        <v>0</v>
      </c>
      <c r="P1241" s="38">
        <v>12</v>
      </c>
      <c r="Q1241" s="41">
        <f>(M1241+N1241*$N$2+(O1241*$O$2)+P1241*$P$2)</f>
        <v>608.70635479999999</v>
      </c>
      <c r="R1241" s="41">
        <v>609.61</v>
      </c>
      <c r="T1241" s="10">
        <f t="shared" si="133"/>
        <v>-0.14823332950575419</v>
      </c>
      <c r="V1241" s="23">
        <v>284.39999999999998</v>
      </c>
    </row>
    <row r="1242" spans="1:22" x14ac:dyDescent="0.25">
      <c r="A1242" s="23">
        <v>34</v>
      </c>
      <c r="C1242">
        <v>72</v>
      </c>
      <c r="D1242" t="s">
        <v>2488</v>
      </c>
      <c r="E1242" t="s">
        <v>2489</v>
      </c>
      <c r="F1242">
        <v>4</v>
      </c>
      <c r="G1242">
        <v>3</v>
      </c>
      <c r="H1242" t="s">
        <v>2566</v>
      </c>
      <c r="I1242" t="s">
        <v>2567</v>
      </c>
      <c r="J1242" s="23">
        <v>17</v>
      </c>
      <c r="L1242" s="23" t="s">
        <v>2558</v>
      </c>
      <c r="M1242" s="23">
        <f t="shared" si="136"/>
        <v>575.68643240000006</v>
      </c>
      <c r="N1242" s="38">
        <v>17</v>
      </c>
      <c r="O1242" s="38">
        <v>0</v>
      </c>
      <c r="P1242" s="38">
        <v>17</v>
      </c>
      <c r="Q1242" s="41">
        <f>(M1242+N1242*$N$2+(O1242*$O$2)+P1242*$P$2)</f>
        <v>622.46465580000006</v>
      </c>
      <c r="R1242" s="41">
        <v>622.40300000000002</v>
      </c>
      <c r="T1242" s="10">
        <f t="shared" si="133"/>
        <v>9.9060897842779619E-3</v>
      </c>
      <c r="V1242" s="23">
        <v>725760</v>
      </c>
    </row>
    <row r="1243" spans="1:22" x14ac:dyDescent="0.25">
      <c r="A1243" s="23">
        <v>34</v>
      </c>
      <c r="C1243">
        <v>73</v>
      </c>
      <c r="D1243" t="s">
        <v>2488</v>
      </c>
      <c r="E1243" t="s">
        <v>2489</v>
      </c>
      <c r="F1243">
        <v>4</v>
      </c>
      <c r="G1243">
        <v>3</v>
      </c>
      <c r="H1243" t="s">
        <v>2568</v>
      </c>
      <c r="I1243" t="s">
        <v>2569</v>
      </c>
      <c r="J1243" s="23">
        <v>17</v>
      </c>
      <c r="L1243" s="23" t="s">
        <v>2558</v>
      </c>
      <c r="M1243" s="23">
        <f t="shared" si="136"/>
        <v>575.68643240000006</v>
      </c>
      <c r="N1243" s="23">
        <v>20</v>
      </c>
      <c r="O1243" s="23">
        <v>0</v>
      </c>
      <c r="P1243" s="23">
        <v>20</v>
      </c>
      <c r="Q1243" s="41">
        <f>(M1243+N1243*$N$2+(O1243*$O$2)+P1243*$P$2)</f>
        <v>630.71963640000001</v>
      </c>
      <c r="R1243" s="41">
        <v>630.83399999999995</v>
      </c>
      <c r="T1243" s="10">
        <f t="shared" si="133"/>
        <v>-1.812895310017109E-2</v>
      </c>
      <c r="V1243" s="23">
        <v>25740</v>
      </c>
    </row>
    <row r="1244" spans="1:22" x14ac:dyDescent="0.25">
      <c r="A1244" s="23">
        <v>34</v>
      </c>
      <c r="B1244" t="s">
        <v>19</v>
      </c>
      <c r="C1244">
        <v>74</v>
      </c>
      <c r="D1244" t="s">
        <v>2488</v>
      </c>
      <c r="E1244" t="s">
        <v>2489</v>
      </c>
      <c r="F1244">
        <v>4</v>
      </c>
      <c r="G1244">
        <v>3</v>
      </c>
      <c r="H1244" t="s">
        <v>2570</v>
      </c>
      <c r="I1244" t="s">
        <v>2571</v>
      </c>
      <c r="J1244" s="23">
        <v>17</v>
      </c>
      <c r="K1244" t="s">
        <v>19</v>
      </c>
      <c r="L1244" s="23" t="s">
        <v>2558</v>
      </c>
      <c r="M1244" s="23">
        <f t="shared" si="136"/>
        <v>575.68643240000006</v>
      </c>
      <c r="N1244" s="23">
        <v>24</v>
      </c>
      <c r="O1244" s="23">
        <v>0</v>
      </c>
      <c r="P1244" s="23">
        <v>24</v>
      </c>
      <c r="Q1244" s="41">
        <f>(M1244+N1244*$N$2+(O1244*$O$2)+P1244*$P$2)</f>
        <v>641.72627720000003</v>
      </c>
      <c r="R1244" s="41">
        <v>642.89099999999996</v>
      </c>
      <c r="T1244" s="10">
        <f t="shared" si="133"/>
        <v>-0.18116956062535267</v>
      </c>
      <c r="V1244" s="23" t="s">
        <v>25</v>
      </c>
    </row>
    <row r="1245" spans="1:22" x14ac:dyDescent="0.25">
      <c r="A1245" s="23">
        <v>34</v>
      </c>
      <c r="C1245">
        <v>75</v>
      </c>
      <c r="D1245" t="s">
        <v>2488</v>
      </c>
      <c r="E1245" t="s">
        <v>2489</v>
      </c>
      <c r="F1245">
        <v>4</v>
      </c>
      <c r="G1245">
        <v>3</v>
      </c>
      <c r="H1245" t="s">
        <v>2572</v>
      </c>
      <c r="I1245" t="s">
        <v>2573</v>
      </c>
      <c r="J1245" s="23">
        <v>17</v>
      </c>
      <c r="L1245" s="23" t="s">
        <v>2558</v>
      </c>
      <c r="M1245" s="23">
        <f t="shared" si="136"/>
        <v>575.68643240000006</v>
      </c>
      <c r="N1245" s="38">
        <v>27</v>
      </c>
      <c r="O1245" s="38">
        <v>0</v>
      </c>
      <c r="P1245" s="38">
        <f>N1245</f>
        <v>27</v>
      </c>
      <c r="Q1245" s="41">
        <f>(M1245+N1245*$N$2+(O1245*$O$2)+P1245*$P$2)</f>
        <v>649.98125780000009</v>
      </c>
      <c r="R1245" s="41">
        <v>650.91899999999998</v>
      </c>
      <c r="T1245" s="10">
        <f t="shared" si="133"/>
        <v>-0.14406434594778902</v>
      </c>
      <c r="V1245" s="23">
        <v>10348992</v>
      </c>
    </row>
    <row r="1246" spans="1:22" x14ac:dyDescent="0.25">
      <c r="A1246" s="23">
        <v>34</v>
      </c>
      <c r="B1246" t="s">
        <v>19</v>
      </c>
      <c r="C1246">
        <v>76</v>
      </c>
      <c r="D1246" t="s">
        <v>2488</v>
      </c>
      <c r="E1246" t="s">
        <v>2489</v>
      </c>
      <c r="F1246">
        <v>4</v>
      </c>
      <c r="G1246">
        <v>3</v>
      </c>
      <c r="H1246" t="s">
        <v>2574</v>
      </c>
      <c r="I1246" t="s">
        <v>2575</v>
      </c>
      <c r="J1246" s="23">
        <v>17</v>
      </c>
      <c r="K1246" t="s">
        <v>19</v>
      </c>
      <c r="L1246" s="23" t="s">
        <v>2558</v>
      </c>
      <c r="M1246" s="23">
        <f t="shared" si="136"/>
        <v>575.68643240000006</v>
      </c>
      <c r="N1246" s="38">
        <v>31</v>
      </c>
      <c r="O1246" s="38">
        <v>0</v>
      </c>
      <c r="P1246" s="38">
        <f t="shared" ref="P1246:P1247" si="137">N1246</f>
        <v>31</v>
      </c>
      <c r="Q1246" s="41">
        <f>(M1246+N1246*$N$2+(O1246*$O$2)+P1246*$P$2)</f>
        <v>660.98789859999999</v>
      </c>
      <c r="R1246" s="41">
        <v>662.072</v>
      </c>
      <c r="T1246" s="10">
        <f t="shared" si="133"/>
        <v>-0.16374373179956389</v>
      </c>
      <c r="V1246" s="23" t="s">
        <v>25</v>
      </c>
    </row>
    <row r="1247" spans="1:22" x14ac:dyDescent="0.25">
      <c r="A1247" s="23">
        <v>34</v>
      </c>
      <c r="B1247" t="s">
        <v>19</v>
      </c>
      <c r="C1247">
        <v>77</v>
      </c>
      <c r="D1247" t="s">
        <v>2488</v>
      </c>
      <c r="E1247" t="s">
        <v>2489</v>
      </c>
      <c r="F1247">
        <v>4</v>
      </c>
      <c r="G1247">
        <v>3</v>
      </c>
      <c r="H1247" t="s">
        <v>2576</v>
      </c>
      <c r="I1247" t="s">
        <v>2577</v>
      </c>
      <c r="J1247" s="23">
        <v>17</v>
      </c>
      <c r="K1247" t="s">
        <v>19</v>
      </c>
      <c r="L1247" s="23" t="s">
        <v>2558</v>
      </c>
      <c r="M1247" s="23">
        <f t="shared" si="136"/>
        <v>575.68643240000006</v>
      </c>
      <c r="N1247" s="23">
        <v>34</v>
      </c>
      <c r="O1247" s="23">
        <v>0</v>
      </c>
      <c r="P1247" s="38">
        <f t="shared" si="137"/>
        <v>34</v>
      </c>
      <c r="Q1247" s="41">
        <f>(M1247+N1247*$N$2+(O1247*$O$2)+P1247*$P$2)</f>
        <v>669.24287920000006</v>
      </c>
      <c r="R1247" s="41">
        <v>669.49099999999999</v>
      </c>
      <c r="T1247" s="10">
        <f t="shared" si="133"/>
        <v>-3.7061110604910921E-2</v>
      </c>
      <c r="V1247" s="23" t="s">
        <v>25</v>
      </c>
    </row>
    <row r="1248" spans="1:22" x14ac:dyDescent="0.25">
      <c r="A1248" s="23">
        <v>34</v>
      </c>
      <c r="B1248" t="s">
        <v>19</v>
      </c>
      <c r="C1248">
        <v>78</v>
      </c>
      <c r="D1248" t="s">
        <v>2488</v>
      </c>
      <c r="E1248" t="s">
        <v>2489</v>
      </c>
      <c r="F1248">
        <v>4</v>
      </c>
      <c r="G1248">
        <v>3</v>
      </c>
      <c r="H1248" t="s">
        <v>2578</v>
      </c>
      <c r="I1248" t="s">
        <v>2579</v>
      </c>
      <c r="J1248" s="23">
        <v>17</v>
      </c>
      <c r="K1248" t="s">
        <v>19</v>
      </c>
      <c r="L1248" s="23" t="s">
        <v>2558</v>
      </c>
      <c r="M1248" s="23">
        <f t="shared" si="136"/>
        <v>575.68643240000006</v>
      </c>
      <c r="N1248" s="23">
        <v>37</v>
      </c>
      <c r="O1248" s="23">
        <v>0</v>
      </c>
      <c r="P1248" s="38">
        <v>38</v>
      </c>
      <c r="Q1248" s="41">
        <f>(M1248+N1248*$N$2+(O1248*$O$2)+P1248*$P$2)</f>
        <v>678.17145560000006</v>
      </c>
      <c r="R1248" s="41">
        <v>679.98900000000003</v>
      </c>
      <c r="T1248" s="10">
        <f t="shared" si="133"/>
        <v>-0.26729026498957692</v>
      </c>
      <c r="V1248" s="23" t="s">
        <v>25</v>
      </c>
    </row>
    <row r="1249" spans="1:22" x14ac:dyDescent="0.25">
      <c r="A1249" s="23">
        <v>34</v>
      </c>
      <c r="C1249">
        <v>79</v>
      </c>
      <c r="D1249" t="s">
        <v>2488</v>
      </c>
      <c r="E1249" t="s">
        <v>2489</v>
      </c>
      <c r="F1249">
        <v>4</v>
      </c>
      <c r="G1249">
        <v>3</v>
      </c>
      <c r="H1249" t="s">
        <v>2580</v>
      </c>
      <c r="I1249" t="s">
        <v>2581</v>
      </c>
      <c r="J1249" s="23">
        <v>17</v>
      </c>
      <c r="L1249" s="23" t="s">
        <v>2558</v>
      </c>
      <c r="M1249" s="23">
        <f t="shared" si="136"/>
        <v>575.68643240000006</v>
      </c>
      <c r="N1249" s="23">
        <v>40</v>
      </c>
      <c r="O1249" s="23">
        <v>0</v>
      </c>
      <c r="P1249" s="38">
        <v>41</v>
      </c>
      <c r="Q1249" s="41">
        <f>(M1249+N1249*$N$2+(O1249*$O$2)+P1249*$P$2)</f>
        <v>686.42643620000001</v>
      </c>
      <c r="R1249" s="41">
        <v>686.952</v>
      </c>
      <c r="T1249" s="10">
        <f t="shared" si="133"/>
        <v>-7.6506626372728551E-2</v>
      </c>
      <c r="V1249" s="46">
        <v>10300000000000</v>
      </c>
    </row>
    <row r="1250" spans="1:22" x14ac:dyDescent="0.25">
      <c r="A1250" s="23">
        <v>34</v>
      </c>
      <c r="B1250" t="s">
        <v>19</v>
      </c>
      <c r="C1250">
        <v>80</v>
      </c>
      <c r="D1250" t="s">
        <v>2488</v>
      </c>
      <c r="E1250" t="s">
        <v>2489</v>
      </c>
      <c r="F1250">
        <v>4</v>
      </c>
      <c r="G1250">
        <v>3</v>
      </c>
      <c r="H1250" t="s">
        <v>2582</v>
      </c>
      <c r="I1250" t="s">
        <v>2583</v>
      </c>
      <c r="J1250" s="23">
        <v>17</v>
      </c>
      <c r="K1250" t="s">
        <v>19</v>
      </c>
      <c r="L1250" s="23" t="s">
        <v>2558</v>
      </c>
      <c r="M1250" s="23">
        <f t="shared" si="136"/>
        <v>575.68643240000006</v>
      </c>
      <c r="N1250" s="23">
        <v>43</v>
      </c>
      <c r="O1250" s="23">
        <v>0</v>
      </c>
      <c r="P1250" s="38">
        <v>44</v>
      </c>
      <c r="Q1250" s="41">
        <f>(M1250+N1250*$N$2+(O1250*$O$2)+P1250*$P$2)</f>
        <v>694.68141680000008</v>
      </c>
      <c r="R1250" s="41">
        <v>696.86500000000001</v>
      </c>
      <c r="T1250" s="10">
        <f t="shared" si="133"/>
        <v>-0.3133437896866581</v>
      </c>
      <c r="V1250" s="23" t="s">
        <v>25</v>
      </c>
    </row>
    <row r="1251" spans="1:22" x14ac:dyDescent="0.25">
      <c r="A1251" s="23">
        <v>34</v>
      </c>
      <c r="C1251">
        <v>81</v>
      </c>
      <c r="D1251" t="s">
        <v>2488</v>
      </c>
      <c r="E1251" t="s">
        <v>2489</v>
      </c>
      <c r="F1251">
        <v>4</v>
      </c>
      <c r="G1251">
        <v>3</v>
      </c>
      <c r="H1251" t="s">
        <v>2584</v>
      </c>
      <c r="I1251" t="s">
        <v>2585</v>
      </c>
      <c r="J1251" s="23">
        <v>17</v>
      </c>
      <c r="L1251" s="23" t="s">
        <v>2558</v>
      </c>
      <c r="M1251" s="23">
        <f t="shared" si="136"/>
        <v>575.68643240000006</v>
      </c>
      <c r="N1251" s="38">
        <v>46</v>
      </c>
      <c r="O1251" s="38">
        <v>0</v>
      </c>
      <c r="P1251" s="38">
        <v>47</v>
      </c>
      <c r="Q1251" s="41">
        <f>(M1251+N1251*$N$2+(O1251*$O$2)+P1251*$P$2)</f>
        <v>702.93639740000003</v>
      </c>
      <c r="R1251" s="41">
        <v>703.56600000000003</v>
      </c>
      <c r="T1251" s="10">
        <f t="shared" si="133"/>
        <v>-8.9487354420196299E-2</v>
      </c>
      <c r="V1251" s="23">
        <v>1107</v>
      </c>
    </row>
    <row r="1252" spans="1:22" x14ac:dyDescent="0.25">
      <c r="A1252" s="23">
        <v>34</v>
      </c>
      <c r="B1252" t="s">
        <v>19</v>
      </c>
      <c r="C1252">
        <v>82</v>
      </c>
      <c r="D1252" t="s">
        <v>2488</v>
      </c>
      <c r="E1252" t="s">
        <v>2489</v>
      </c>
      <c r="F1252">
        <v>4</v>
      </c>
      <c r="G1252">
        <v>3</v>
      </c>
      <c r="H1252" t="s">
        <v>2586</v>
      </c>
      <c r="I1252" t="s">
        <v>2587</v>
      </c>
      <c r="J1252" s="23">
        <v>17</v>
      </c>
      <c r="K1252" t="s">
        <v>19</v>
      </c>
      <c r="L1252" s="23" t="s">
        <v>2558</v>
      </c>
      <c r="M1252" s="23">
        <f t="shared" si="136"/>
        <v>575.68643240000006</v>
      </c>
      <c r="N1252" s="23">
        <v>49</v>
      </c>
      <c r="O1252" s="23">
        <v>0</v>
      </c>
      <c r="P1252" s="38">
        <v>50</v>
      </c>
      <c r="Q1252" s="41">
        <f>(M1252+N1252*$N$2+(O1252*$O$2)+P1252*$P$2)</f>
        <v>711.1913780000001</v>
      </c>
      <c r="R1252" s="41">
        <v>712.84199999999998</v>
      </c>
      <c r="T1252" s="10">
        <f t="shared" si="133"/>
        <v>-0.23155509916641903</v>
      </c>
      <c r="V1252" s="46">
        <v>2.7600000000000001E+27</v>
      </c>
    </row>
    <row r="1253" spans="1:22" x14ac:dyDescent="0.25">
      <c r="A1253" s="23">
        <v>34</v>
      </c>
      <c r="C1253">
        <v>83</v>
      </c>
      <c r="D1253" t="s">
        <v>2488</v>
      </c>
      <c r="E1253" t="s">
        <v>2489</v>
      </c>
      <c r="F1253">
        <v>4</v>
      </c>
      <c r="G1253">
        <v>3</v>
      </c>
      <c r="H1253" t="s">
        <v>2588</v>
      </c>
      <c r="I1253" t="s">
        <v>2589</v>
      </c>
      <c r="J1253" s="23">
        <v>17</v>
      </c>
      <c r="L1253" s="23" t="s">
        <v>2558</v>
      </c>
      <c r="M1253" s="23">
        <f t="shared" si="136"/>
        <v>575.68643240000006</v>
      </c>
      <c r="N1253" s="23">
        <v>51</v>
      </c>
      <c r="O1253" s="23">
        <v>0</v>
      </c>
      <c r="P1253" s="38">
        <f>N1253+1</f>
        <v>52</v>
      </c>
      <c r="Q1253" s="41">
        <f>(M1253+N1253*$N$2+(O1253*$O$2)+P1253*$P$2)</f>
        <v>716.69469840000011</v>
      </c>
      <c r="R1253" s="41">
        <v>718.66</v>
      </c>
      <c r="T1253" s="10">
        <f t="shared" si="133"/>
        <v>-0.27346750897501765</v>
      </c>
      <c r="V1253" s="23">
        <v>1335</v>
      </c>
    </row>
    <row r="1254" spans="1:22" x14ac:dyDescent="0.25">
      <c r="A1254" s="23">
        <v>34</v>
      </c>
      <c r="C1254">
        <v>84</v>
      </c>
      <c r="D1254" t="s">
        <v>2488</v>
      </c>
      <c r="E1254" t="s">
        <v>2489</v>
      </c>
      <c r="F1254">
        <v>4</v>
      </c>
      <c r="G1254">
        <v>3</v>
      </c>
      <c r="H1254" t="s">
        <v>2590</v>
      </c>
      <c r="I1254" t="s">
        <v>2591</v>
      </c>
      <c r="J1254" s="23">
        <v>17</v>
      </c>
      <c r="L1254" s="23" t="s">
        <v>2558</v>
      </c>
      <c r="M1254" s="23">
        <f t="shared" si="136"/>
        <v>575.68643240000006</v>
      </c>
      <c r="N1254" s="23">
        <v>54</v>
      </c>
      <c r="O1254" s="23">
        <v>0</v>
      </c>
      <c r="P1254" s="38">
        <f t="shared" ref="P1254:P1261" si="138">N1254+1</f>
        <v>55</v>
      </c>
      <c r="Q1254" s="41">
        <f>(M1254+N1254*$N$2+(O1254*$O$2)+P1254*$P$2)</f>
        <v>724.94967900000006</v>
      </c>
      <c r="R1254" s="41">
        <v>727.33900000000006</v>
      </c>
      <c r="T1254" s="10">
        <f t="shared" si="133"/>
        <v>-0.32850170278233332</v>
      </c>
      <c r="V1254" s="23">
        <v>195.6</v>
      </c>
    </row>
    <row r="1255" spans="1:22" x14ac:dyDescent="0.25">
      <c r="A1255" s="23">
        <v>34</v>
      </c>
      <c r="C1255">
        <v>85</v>
      </c>
      <c r="D1255" t="s">
        <v>2488</v>
      </c>
      <c r="E1255" t="s">
        <v>2489</v>
      </c>
      <c r="F1255">
        <v>4</v>
      </c>
      <c r="G1255">
        <v>3</v>
      </c>
      <c r="H1255" t="s">
        <v>2592</v>
      </c>
      <c r="I1255" t="s">
        <v>2593</v>
      </c>
      <c r="J1255" s="23">
        <v>17</v>
      </c>
      <c r="L1255" s="23" t="s">
        <v>2558</v>
      </c>
      <c r="M1255" s="23">
        <f t="shared" si="136"/>
        <v>575.68643240000006</v>
      </c>
      <c r="N1255" s="23">
        <v>56</v>
      </c>
      <c r="O1255" s="23">
        <v>0</v>
      </c>
      <c r="P1255" s="38">
        <f t="shared" ref="P1255:P1259" si="139">N1255+1</f>
        <v>57</v>
      </c>
      <c r="Q1255" s="41">
        <f>(M1255+N1255*$N$2+(O1255*$O$2)+P1255*$P$2)</f>
        <v>730.45299940000007</v>
      </c>
      <c r="R1255" s="41">
        <v>731.87599999999998</v>
      </c>
      <c r="T1255" s="10">
        <f t="shared" si="133"/>
        <v>-0.19443192562673312</v>
      </c>
      <c r="V1255" s="23">
        <v>32.9</v>
      </c>
    </row>
    <row r="1256" spans="1:22" x14ac:dyDescent="0.25">
      <c r="A1256" s="23">
        <v>34</v>
      </c>
      <c r="C1256">
        <v>86</v>
      </c>
      <c r="D1256" t="s">
        <v>2488</v>
      </c>
      <c r="E1256" t="s">
        <v>2489</v>
      </c>
      <c r="F1256">
        <v>4</v>
      </c>
      <c r="G1256">
        <v>3</v>
      </c>
      <c r="H1256" t="s">
        <v>2594</v>
      </c>
      <c r="I1256" t="s">
        <v>2595</v>
      </c>
      <c r="J1256" s="23">
        <v>17</v>
      </c>
      <c r="L1256" s="23" t="s">
        <v>2558</v>
      </c>
      <c r="M1256" s="23">
        <f t="shared" si="136"/>
        <v>575.68643240000006</v>
      </c>
      <c r="N1256" s="23">
        <v>58</v>
      </c>
      <c r="O1256" s="23">
        <v>0</v>
      </c>
      <c r="P1256" s="38">
        <f t="shared" si="139"/>
        <v>59</v>
      </c>
      <c r="Q1256" s="41">
        <f>(M1256+N1256*$N$2+(O1256*$O$2)+P1256*$P$2)</f>
        <v>735.95631980000007</v>
      </c>
      <c r="R1256" s="41">
        <v>738.03700000000003</v>
      </c>
      <c r="T1256" s="10">
        <f t="shared" si="133"/>
        <v>-0.28192085220659135</v>
      </c>
      <c r="V1256" s="23">
        <v>14.3</v>
      </c>
    </row>
    <row r="1257" spans="1:22" x14ac:dyDescent="0.25">
      <c r="A1257" s="23">
        <v>34</v>
      </c>
      <c r="C1257">
        <v>87</v>
      </c>
      <c r="D1257" t="s">
        <v>2488</v>
      </c>
      <c r="E1257" t="s">
        <v>2489</v>
      </c>
      <c r="F1257">
        <v>4</v>
      </c>
      <c r="G1257">
        <v>3</v>
      </c>
      <c r="H1257" t="s">
        <v>2596</v>
      </c>
      <c r="I1257" t="s">
        <v>2597</v>
      </c>
      <c r="J1257" s="23">
        <v>17</v>
      </c>
      <c r="L1257" s="23" t="s">
        <v>2558</v>
      </c>
      <c r="M1257" s="23">
        <f t="shared" si="136"/>
        <v>575.68643240000006</v>
      </c>
      <c r="N1257" s="23">
        <v>59</v>
      </c>
      <c r="O1257" s="23">
        <v>0</v>
      </c>
      <c r="P1257" s="38">
        <f t="shared" si="139"/>
        <v>60</v>
      </c>
      <c r="Q1257" s="41">
        <f>(M1257+N1257*$N$2+(O1257*$O$2)+P1257*$P$2)</f>
        <v>738.70798000000002</v>
      </c>
      <c r="R1257" s="41">
        <v>742.03099999999995</v>
      </c>
      <c r="T1257" s="10">
        <f t="shared" si="133"/>
        <v>-0.44782765140538988</v>
      </c>
      <c r="V1257" s="23">
        <v>5.5</v>
      </c>
    </row>
    <row r="1258" spans="1:22" x14ac:dyDescent="0.25">
      <c r="A1258" s="23">
        <v>34</v>
      </c>
      <c r="C1258">
        <v>88</v>
      </c>
      <c r="D1258" t="s">
        <v>2488</v>
      </c>
      <c r="E1258" t="s">
        <v>2489</v>
      </c>
      <c r="F1258">
        <v>4</v>
      </c>
      <c r="G1258">
        <v>3</v>
      </c>
      <c r="H1258" t="s">
        <v>2598</v>
      </c>
      <c r="I1258" t="s">
        <v>2599</v>
      </c>
      <c r="J1258" s="23">
        <v>17</v>
      </c>
      <c r="L1258" s="23" t="s">
        <v>2558</v>
      </c>
      <c r="M1258" s="23">
        <f t="shared" si="136"/>
        <v>575.68643240000006</v>
      </c>
      <c r="N1258" s="23">
        <v>61</v>
      </c>
      <c r="O1258" s="23">
        <v>0</v>
      </c>
      <c r="P1258" s="38">
        <f t="shared" si="139"/>
        <v>62</v>
      </c>
      <c r="Q1258" s="41">
        <f>(M1258+N1258*$N$2+(O1258*$O$2)+P1258*$P$2)</f>
        <v>744.21130040000003</v>
      </c>
      <c r="R1258" s="24">
        <v>747.56</v>
      </c>
      <c r="T1258" s="10">
        <f t="shared" si="133"/>
        <v>-0.44795061265984248</v>
      </c>
      <c r="V1258" s="23">
        <v>1.53</v>
      </c>
    </row>
    <row r="1259" spans="1:22" x14ac:dyDescent="0.25">
      <c r="A1259" s="23">
        <v>34</v>
      </c>
      <c r="C1259">
        <v>89</v>
      </c>
      <c r="D1259" t="s">
        <v>2488</v>
      </c>
      <c r="E1259" t="s">
        <v>2489</v>
      </c>
      <c r="F1259">
        <v>4</v>
      </c>
      <c r="G1259">
        <v>3</v>
      </c>
      <c r="H1259" t="s">
        <v>2965</v>
      </c>
      <c r="I1259" t="s">
        <v>2970</v>
      </c>
      <c r="J1259" s="23">
        <v>17</v>
      </c>
      <c r="L1259" s="23" t="s">
        <v>2558</v>
      </c>
      <c r="M1259" s="23">
        <f t="shared" si="136"/>
        <v>575.68643240000006</v>
      </c>
      <c r="N1259" s="23">
        <v>63</v>
      </c>
      <c r="O1259" s="23">
        <v>0</v>
      </c>
      <c r="P1259" s="38">
        <f t="shared" si="139"/>
        <v>64</v>
      </c>
      <c r="Q1259" s="41">
        <f>(M1259+N1259*$N$2+(O1259*$O$2)+P1259*$P$2)</f>
        <v>749.71462080000003</v>
      </c>
      <c r="R1259" s="24">
        <v>751</v>
      </c>
      <c r="S1259" s="25" t="s">
        <v>2976</v>
      </c>
      <c r="T1259" s="10">
        <f t="shared" si="133"/>
        <v>-0.17115568575232568</v>
      </c>
    </row>
    <row r="1260" spans="1:22" x14ac:dyDescent="0.25">
      <c r="A1260" s="23">
        <v>34</v>
      </c>
      <c r="C1260">
        <v>90</v>
      </c>
      <c r="D1260" t="s">
        <v>2488</v>
      </c>
      <c r="E1260" t="s">
        <v>2489</v>
      </c>
      <c r="F1260">
        <v>4</v>
      </c>
      <c r="G1260">
        <v>3</v>
      </c>
      <c r="H1260" t="s">
        <v>2966</v>
      </c>
      <c r="I1260" t="s">
        <v>2971</v>
      </c>
      <c r="J1260" s="23">
        <v>17</v>
      </c>
      <c r="L1260" s="23" t="s">
        <v>2558</v>
      </c>
      <c r="M1260" s="23">
        <f t="shared" si="136"/>
        <v>575.68643240000006</v>
      </c>
      <c r="N1260" s="23">
        <v>65</v>
      </c>
      <c r="O1260" s="23">
        <v>0</v>
      </c>
      <c r="P1260" s="38">
        <f t="shared" si="138"/>
        <v>66</v>
      </c>
      <c r="Q1260" s="41">
        <f>(M1260+N1260*$N$2+(O1260*$O$2)+P1260*$P$2)</f>
        <v>755.21794120000015</v>
      </c>
      <c r="R1260" s="24">
        <v>755.73</v>
      </c>
      <c r="T1260" s="10">
        <f t="shared" si="133"/>
        <v>-6.7756844375618727E-2</v>
      </c>
    </row>
    <row r="1261" spans="1:22" x14ac:dyDescent="0.25">
      <c r="A1261" s="23">
        <v>34</v>
      </c>
      <c r="C1261">
        <v>91</v>
      </c>
      <c r="D1261" t="s">
        <v>2488</v>
      </c>
      <c r="E1261" t="s">
        <v>2489</v>
      </c>
      <c r="F1261">
        <v>4</v>
      </c>
      <c r="G1261">
        <v>3</v>
      </c>
      <c r="H1261" t="s">
        <v>2967</v>
      </c>
      <c r="I1261" t="s">
        <v>2972</v>
      </c>
      <c r="J1261" s="23">
        <v>17</v>
      </c>
      <c r="L1261" s="23" t="s">
        <v>2558</v>
      </c>
      <c r="M1261" s="23">
        <f t="shared" si="136"/>
        <v>575.68643240000006</v>
      </c>
      <c r="N1261" s="23">
        <v>66</v>
      </c>
      <c r="O1261" s="23">
        <v>0</v>
      </c>
      <c r="P1261" s="38">
        <f t="shared" si="138"/>
        <v>67</v>
      </c>
      <c r="Q1261" s="41">
        <f>(M1261+N1261*$N$2+(O1261*$O$2)+P1261*$P$2)</f>
        <v>757.96960139999999</v>
      </c>
      <c r="R1261" s="24">
        <v>758.21199999999999</v>
      </c>
      <c r="T1261" s="10">
        <f t="shared" si="133"/>
        <v>-3.1969765711964644E-2</v>
      </c>
    </row>
    <row r="1262" spans="1:22" x14ac:dyDescent="0.25">
      <c r="A1262" s="23">
        <v>34</v>
      </c>
      <c r="C1262">
        <v>92</v>
      </c>
      <c r="D1262" t="s">
        <v>2488</v>
      </c>
      <c r="E1262" t="s">
        <v>2489</v>
      </c>
      <c r="F1262">
        <v>4</v>
      </c>
      <c r="G1262">
        <v>3</v>
      </c>
      <c r="H1262" t="s">
        <v>2968</v>
      </c>
      <c r="I1262" t="s">
        <v>2973</v>
      </c>
      <c r="J1262" s="23">
        <v>17</v>
      </c>
      <c r="L1262" s="23" t="s">
        <v>2558</v>
      </c>
      <c r="M1262" s="23">
        <f t="shared" si="136"/>
        <v>575.68643240000006</v>
      </c>
      <c r="N1262" s="23">
        <v>67</v>
      </c>
      <c r="O1262" s="23">
        <v>0</v>
      </c>
      <c r="P1262" s="38">
        <f t="shared" ref="P1262" si="140">N1262+1</f>
        <v>68</v>
      </c>
      <c r="Q1262" s="41">
        <f>(M1262+N1262*$N$2+(O1262*$O$2)+P1262*$P$2)</f>
        <v>760.72126160000005</v>
      </c>
      <c r="R1262" s="24">
        <v>762.69</v>
      </c>
      <c r="T1262" s="10">
        <f t="shared" si="133"/>
        <v>-0.2581308788629727</v>
      </c>
    </row>
    <row r="1263" spans="1:22" x14ac:dyDescent="0.25">
      <c r="A1263" s="23">
        <v>34</v>
      </c>
      <c r="C1263">
        <v>93</v>
      </c>
      <c r="D1263" t="s">
        <v>2488</v>
      </c>
      <c r="E1263" t="s">
        <v>2489</v>
      </c>
      <c r="F1263">
        <v>4</v>
      </c>
      <c r="G1263">
        <v>3</v>
      </c>
      <c r="H1263" t="s">
        <v>2969</v>
      </c>
      <c r="I1263" t="s">
        <v>2974</v>
      </c>
      <c r="J1263" s="23">
        <v>17</v>
      </c>
      <c r="R1263" s="41"/>
    </row>
    <row r="1264" spans="1:22" x14ac:dyDescent="0.25">
      <c r="A1264" s="23">
        <v>35</v>
      </c>
      <c r="C1264">
        <v>35</v>
      </c>
      <c r="D1264" t="s">
        <v>2600</v>
      </c>
      <c r="E1264" t="s">
        <v>2601</v>
      </c>
      <c r="F1264">
        <v>4</v>
      </c>
      <c r="G1264">
        <v>3</v>
      </c>
      <c r="H1264" t="s">
        <v>2602</v>
      </c>
      <c r="I1264" t="s">
        <v>2603</v>
      </c>
      <c r="J1264" s="23">
        <v>0</v>
      </c>
      <c r="K1264" t="s">
        <v>58</v>
      </c>
      <c r="L1264" s="23" t="s">
        <v>21</v>
      </c>
    </row>
    <row r="1265" spans="1:12" x14ac:dyDescent="0.25">
      <c r="A1265" s="23">
        <v>35</v>
      </c>
      <c r="C1265">
        <v>36</v>
      </c>
      <c r="D1265" t="s">
        <v>2600</v>
      </c>
      <c r="E1265" t="s">
        <v>2601</v>
      </c>
      <c r="F1265">
        <v>4</v>
      </c>
      <c r="G1265">
        <v>3</v>
      </c>
      <c r="H1265" t="s">
        <v>2604</v>
      </c>
      <c r="I1265" t="s">
        <v>2605</v>
      </c>
      <c r="J1265" s="23">
        <v>0</v>
      </c>
      <c r="K1265" t="s">
        <v>58</v>
      </c>
      <c r="L1265" s="23" t="s">
        <v>34</v>
      </c>
    </row>
    <row r="1266" spans="1:12" x14ac:dyDescent="0.25">
      <c r="A1266" s="23">
        <v>35</v>
      </c>
      <c r="C1266">
        <v>37</v>
      </c>
      <c r="D1266" t="s">
        <v>2600</v>
      </c>
      <c r="E1266" t="s">
        <v>2601</v>
      </c>
      <c r="F1266">
        <v>4</v>
      </c>
      <c r="G1266">
        <v>3</v>
      </c>
      <c r="H1266" t="s">
        <v>2606</v>
      </c>
      <c r="I1266" t="s">
        <v>2607</v>
      </c>
      <c r="J1266" s="23">
        <v>1</v>
      </c>
      <c r="K1266" t="s">
        <v>58</v>
      </c>
      <c r="L1266" s="23" t="s">
        <v>65</v>
      </c>
    </row>
    <row r="1267" spans="1:12" x14ac:dyDescent="0.25">
      <c r="A1267" s="23">
        <v>35</v>
      </c>
      <c r="C1267">
        <v>38</v>
      </c>
      <c r="D1267" t="s">
        <v>2600</v>
      </c>
      <c r="E1267" t="s">
        <v>2601</v>
      </c>
      <c r="F1267">
        <v>4</v>
      </c>
      <c r="G1267">
        <v>3</v>
      </c>
      <c r="H1267" t="s">
        <v>2608</v>
      </c>
      <c r="I1267" t="s">
        <v>2609</v>
      </c>
      <c r="J1267" s="23">
        <v>1</v>
      </c>
      <c r="K1267" t="s">
        <v>58</v>
      </c>
    </row>
    <row r="1268" spans="1:12" x14ac:dyDescent="0.25">
      <c r="A1268" s="23">
        <v>35</v>
      </c>
      <c r="C1268">
        <v>39</v>
      </c>
      <c r="D1268" t="s">
        <v>2600</v>
      </c>
      <c r="E1268" t="s">
        <v>2601</v>
      </c>
      <c r="F1268">
        <v>4</v>
      </c>
      <c r="G1268">
        <v>3</v>
      </c>
      <c r="H1268" t="s">
        <v>2610</v>
      </c>
      <c r="I1268" t="s">
        <v>2611</v>
      </c>
      <c r="J1268" s="23">
        <v>2</v>
      </c>
      <c r="K1268" t="s">
        <v>58</v>
      </c>
    </row>
    <row r="1269" spans="1:12" x14ac:dyDescent="0.25">
      <c r="A1269" s="23">
        <v>35</v>
      </c>
      <c r="C1269">
        <v>40</v>
      </c>
      <c r="D1269" t="s">
        <v>2600</v>
      </c>
      <c r="E1269" t="s">
        <v>2601</v>
      </c>
      <c r="F1269">
        <v>4</v>
      </c>
      <c r="G1269">
        <v>3</v>
      </c>
      <c r="H1269" t="s">
        <v>2612</v>
      </c>
      <c r="I1269" t="s">
        <v>2613</v>
      </c>
      <c r="J1269" s="23">
        <v>2</v>
      </c>
      <c r="K1269" t="s">
        <v>58</v>
      </c>
    </row>
    <row r="1270" spans="1:12" x14ac:dyDescent="0.25">
      <c r="A1270" s="23">
        <v>35</v>
      </c>
      <c r="C1270">
        <v>41</v>
      </c>
      <c r="D1270" t="s">
        <v>2600</v>
      </c>
      <c r="E1270" t="s">
        <v>2601</v>
      </c>
      <c r="F1270">
        <v>4</v>
      </c>
      <c r="G1270">
        <v>3</v>
      </c>
      <c r="H1270" t="s">
        <v>2614</v>
      </c>
      <c r="I1270" t="s">
        <v>2615</v>
      </c>
      <c r="J1270" s="23">
        <v>3</v>
      </c>
      <c r="K1270" t="s">
        <v>58</v>
      </c>
    </row>
    <row r="1271" spans="1:12" x14ac:dyDescent="0.25">
      <c r="A1271" s="23">
        <v>35</v>
      </c>
      <c r="C1271">
        <v>42</v>
      </c>
      <c r="D1271" t="s">
        <v>2600</v>
      </c>
      <c r="E1271" t="s">
        <v>2601</v>
      </c>
      <c r="F1271">
        <v>4</v>
      </c>
      <c r="G1271">
        <v>3</v>
      </c>
      <c r="H1271" t="s">
        <v>2616</v>
      </c>
      <c r="I1271" t="s">
        <v>2617</v>
      </c>
      <c r="J1271" s="23">
        <v>3</v>
      </c>
      <c r="K1271" t="s">
        <v>58</v>
      </c>
    </row>
    <row r="1272" spans="1:12" x14ac:dyDescent="0.25">
      <c r="A1272" s="23">
        <v>35</v>
      </c>
      <c r="C1272">
        <v>43</v>
      </c>
      <c r="D1272" t="s">
        <v>2600</v>
      </c>
      <c r="E1272" t="s">
        <v>2601</v>
      </c>
      <c r="F1272">
        <v>4</v>
      </c>
      <c r="G1272">
        <v>3</v>
      </c>
      <c r="H1272" t="s">
        <v>2618</v>
      </c>
      <c r="I1272" t="s">
        <v>2619</v>
      </c>
      <c r="J1272" s="23">
        <v>4</v>
      </c>
      <c r="K1272" t="s">
        <v>58</v>
      </c>
    </row>
    <row r="1273" spans="1:12" x14ac:dyDescent="0.25">
      <c r="A1273" s="23">
        <v>35</v>
      </c>
      <c r="C1273">
        <v>44</v>
      </c>
      <c r="D1273" t="s">
        <v>2600</v>
      </c>
      <c r="E1273" t="s">
        <v>2601</v>
      </c>
      <c r="F1273">
        <v>4</v>
      </c>
      <c r="G1273">
        <v>3</v>
      </c>
      <c r="H1273" t="s">
        <v>2620</v>
      </c>
      <c r="I1273" t="s">
        <v>2621</v>
      </c>
      <c r="J1273" s="23">
        <v>4</v>
      </c>
      <c r="K1273" t="s">
        <v>58</v>
      </c>
    </row>
    <row r="1274" spans="1:12" x14ac:dyDescent="0.25">
      <c r="A1274" s="23">
        <v>35</v>
      </c>
      <c r="C1274">
        <v>45</v>
      </c>
      <c r="D1274" t="s">
        <v>2600</v>
      </c>
      <c r="E1274" t="s">
        <v>2601</v>
      </c>
      <c r="F1274">
        <v>4</v>
      </c>
      <c r="G1274">
        <v>3</v>
      </c>
      <c r="H1274" t="s">
        <v>2622</v>
      </c>
      <c r="I1274" t="s">
        <v>2623</v>
      </c>
      <c r="J1274" s="23">
        <v>5</v>
      </c>
      <c r="K1274" t="s">
        <v>58</v>
      </c>
    </row>
    <row r="1275" spans="1:12" x14ac:dyDescent="0.25">
      <c r="A1275" s="23">
        <v>35</v>
      </c>
      <c r="C1275">
        <v>46</v>
      </c>
      <c r="D1275" t="s">
        <v>2600</v>
      </c>
      <c r="E1275" t="s">
        <v>2601</v>
      </c>
      <c r="F1275">
        <v>4</v>
      </c>
      <c r="G1275">
        <v>3</v>
      </c>
      <c r="H1275" t="s">
        <v>2624</v>
      </c>
      <c r="I1275" t="s">
        <v>2625</v>
      </c>
      <c r="J1275" s="23">
        <v>5</v>
      </c>
      <c r="K1275" t="s">
        <v>58</v>
      </c>
    </row>
    <row r="1276" spans="1:12" x14ac:dyDescent="0.25">
      <c r="A1276" s="23">
        <v>35</v>
      </c>
      <c r="C1276">
        <v>47</v>
      </c>
      <c r="D1276" t="s">
        <v>2600</v>
      </c>
      <c r="E1276" t="s">
        <v>2601</v>
      </c>
      <c r="F1276">
        <v>4</v>
      </c>
      <c r="G1276">
        <v>3</v>
      </c>
      <c r="H1276" t="s">
        <v>2626</v>
      </c>
      <c r="I1276" t="s">
        <v>2627</v>
      </c>
      <c r="J1276" s="23">
        <v>6</v>
      </c>
      <c r="K1276" t="s">
        <v>58</v>
      </c>
    </row>
    <row r="1277" spans="1:12" x14ac:dyDescent="0.25">
      <c r="A1277" s="23">
        <v>35</v>
      </c>
      <c r="C1277">
        <v>48</v>
      </c>
      <c r="D1277" t="s">
        <v>2600</v>
      </c>
      <c r="E1277" t="s">
        <v>2601</v>
      </c>
      <c r="F1277">
        <v>4</v>
      </c>
      <c r="G1277">
        <v>3</v>
      </c>
      <c r="H1277" t="s">
        <v>2628</v>
      </c>
      <c r="I1277" t="s">
        <v>2629</v>
      </c>
      <c r="J1277" s="23">
        <v>6</v>
      </c>
      <c r="K1277" t="s">
        <v>58</v>
      </c>
    </row>
    <row r="1278" spans="1:12" x14ac:dyDescent="0.25">
      <c r="A1278" s="23">
        <v>35</v>
      </c>
      <c r="C1278">
        <v>49</v>
      </c>
      <c r="D1278" t="s">
        <v>2600</v>
      </c>
      <c r="E1278" t="s">
        <v>2601</v>
      </c>
      <c r="F1278">
        <v>4</v>
      </c>
      <c r="G1278">
        <v>3</v>
      </c>
      <c r="H1278" t="s">
        <v>2630</v>
      </c>
      <c r="I1278" t="s">
        <v>2631</v>
      </c>
      <c r="J1278" s="23">
        <v>7</v>
      </c>
      <c r="K1278" t="s">
        <v>58</v>
      </c>
    </row>
    <row r="1279" spans="1:12" x14ac:dyDescent="0.25">
      <c r="A1279" s="23">
        <v>35</v>
      </c>
      <c r="C1279">
        <v>50</v>
      </c>
      <c r="D1279" t="s">
        <v>2600</v>
      </c>
      <c r="E1279" t="s">
        <v>2601</v>
      </c>
      <c r="F1279">
        <v>4</v>
      </c>
      <c r="G1279">
        <v>3</v>
      </c>
      <c r="H1279" t="s">
        <v>2632</v>
      </c>
      <c r="I1279" t="s">
        <v>2633</v>
      </c>
      <c r="J1279" s="23">
        <v>7</v>
      </c>
      <c r="K1279" t="s">
        <v>58</v>
      </c>
    </row>
    <row r="1280" spans="1:12" x14ac:dyDescent="0.25">
      <c r="A1280" s="23">
        <v>35</v>
      </c>
      <c r="C1280">
        <v>51</v>
      </c>
      <c r="D1280" t="s">
        <v>2600</v>
      </c>
      <c r="E1280" t="s">
        <v>2601</v>
      </c>
      <c r="F1280">
        <v>4</v>
      </c>
      <c r="G1280">
        <v>3</v>
      </c>
      <c r="H1280" t="s">
        <v>2634</v>
      </c>
      <c r="I1280" t="s">
        <v>2635</v>
      </c>
      <c r="J1280" s="23">
        <v>8</v>
      </c>
      <c r="K1280" t="s">
        <v>58</v>
      </c>
    </row>
    <row r="1281" spans="1:22" x14ac:dyDescent="0.25">
      <c r="A1281" s="23">
        <v>35</v>
      </c>
      <c r="C1281">
        <v>52</v>
      </c>
      <c r="D1281" t="s">
        <v>2600</v>
      </c>
      <c r="E1281" t="s">
        <v>2601</v>
      </c>
      <c r="F1281">
        <v>4</v>
      </c>
      <c r="G1281">
        <v>3</v>
      </c>
      <c r="H1281" t="s">
        <v>2636</v>
      </c>
      <c r="I1281" t="s">
        <v>2637</v>
      </c>
      <c r="J1281" s="23">
        <v>8</v>
      </c>
      <c r="K1281" t="s">
        <v>58</v>
      </c>
    </row>
    <row r="1282" spans="1:22" x14ac:dyDescent="0.25">
      <c r="A1282" s="23">
        <v>35</v>
      </c>
      <c r="C1282">
        <v>53</v>
      </c>
      <c r="D1282" t="s">
        <v>2600</v>
      </c>
      <c r="E1282" t="s">
        <v>2601</v>
      </c>
      <c r="F1282">
        <v>4</v>
      </c>
      <c r="G1282">
        <v>3</v>
      </c>
      <c r="H1282" t="s">
        <v>2638</v>
      </c>
      <c r="I1282" t="s">
        <v>2639</v>
      </c>
      <c r="J1282" s="23">
        <v>9</v>
      </c>
      <c r="K1282" t="s">
        <v>58</v>
      </c>
    </row>
    <row r="1283" spans="1:22" x14ac:dyDescent="0.25">
      <c r="A1283" s="23">
        <v>35</v>
      </c>
      <c r="C1283">
        <v>54</v>
      </c>
      <c r="D1283" t="s">
        <v>2600</v>
      </c>
      <c r="E1283" t="s">
        <v>2601</v>
      </c>
      <c r="F1283">
        <v>4</v>
      </c>
      <c r="G1283">
        <v>3</v>
      </c>
      <c r="H1283" t="s">
        <v>2640</v>
      </c>
      <c r="I1283" t="s">
        <v>2641</v>
      </c>
      <c r="J1283" s="23">
        <v>9</v>
      </c>
      <c r="K1283" t="s">
        <v>58</v>
      </c>
    </row>
    <row r="1284" spans="1:22" x14ac:dyDescent="0.25">
      <c r="A1284" s="23">
        <v>35</v>
      </c>
      <c r="C1284">
        <v>55</v>
      </c>
      <c r="D1284" t="s">
        <v>2600</v>
      </c>
      <c r="E1284" t="s">
        <v>2601</v>
      </c>
      <c r="F1284">
        <v>4</v>
      </c>
      <c r="G1284">
        <v>3</v>
      </c>
      <c r="H1284" t="s">
        <v>2642</v>
      </c>
      <c r="I1284" t="s">
        <v>2643</v>
      </c>
      <c r="J1284" s="23">
        <v>10</v>
      </c>
      <c r="K1284" t="s">
        <v>58</v>
      </c>
    </row>
    <row r="1285" spans="1:22" s="18" customFormat="1" x14ac:dyDescent="0.25">
      <c r="A1285" s="36">
        <v>35</v>
      </c>
      <c r="C1285" s="18">
        <v>56</v>
      </c>
      <c r="D1285" s="18" t="s">
        <v>2600</v>
      </c>
      <c r="E1285" s="18" t="s">
        <v>2601</v>
      </c>
      <c r="F1285" s="18">
        <v>4</v>
      </c>
      <c r="G1285" s="18">
        <v>3</v>
      </c>
      <c r="H1285" s="18" t="s">
        <v>2644</v>
      </c>
      <c r="I1285" s="18" t="s">
        <v>2645</v>
      </c>
      <c r="J1285" s="36">
        <v>10</v>
      </c>
      <c r="K1285" s="18" t="s">
        <v>58</v>
      </c>
      <c r="L1285" s="36"/>
      <c r="M1285" s="36"/>
      <c r="N1285" s="36"/>
      <c r="O1285" s="36"/>
      <c r="P1285" s="36"/>
      <c r="Q1285" s="36"/>
      <c r="R1285" s="36"/>
      <c r="U1285" s="36"/>
      <c r="V1285" s="36"/>
    </row>
    <row r="1286" spans="1:22" x14ac:dyDescent="0.25">
      <c r="A1286" s="23">
        <v>35</v>
      </c>
      <c r="C1286">
        <v>57</v>
      </c>
      <c r="D1286" t="s">
        <v>2600</v>
      </c>
      <c r="E1286" t="s">
        <v>2601</v>
      </c>
      <c r="F1286">
        <v>4</v>
      </c>
      <c r="G1286">
        <v>3</v>
      </c>
      <c r="H1286" t="s">
        <v>2646</v>
      </c>
      <c r="I1286" t="s">
        <v>2647</v>
      </c>
      <c r="J1286" s="23">
        <v>11</v>
      </c>
      <c r="K1286" t="s">
        <v>58</v>
      </c>
    </row>
    <row r="1287" spans="1:22" x14ac:dyDescent="0.25">
      <c r="A1287" s="23">
        <v>35</v>
      </c>
      <c r="C1287">
        <v>58</v>
      </c>
      <c r="D1287" t="s">
        <v>2600</v>
      </c>
      <c r="E1287" t="s">
        <v>2601</v>
      </c>
      <c r="F1287">
        <v>4</v>
      </c>
      <c r="G1287">
        <v>3</v>
      </c>
      <c r="H1287" t="s">
        <v>2648</v>
      </c>
      <c r="I1287" t="s">
        <v>2649</v>
      </c>
      <c r="J1287" s="23">
        <v>11</v>
      </c>
      <c r="K1287" t="s">
        <v>58</v>
      </c>
    </row>
    <row r="1288" spans="1:22" x14ac:dyDescent="0.25">
      <c r="A1288" s="23">
        <v>35</v>
      </c>
      <c r="C1288">
        <v>59</v>
      </c>
      <c r="D1288" t="s">
        <v>2600</v>
      </c>
      <c r="E1288" t="s">
        <v>2601</v>
      </c>
      <c r="F1288">
        <v>4</v>
      </c>
      <c r="G1288">
        <v>3</v>
      </c>
      <c r="H1288" t="s">
        <v>2650</v>
      </c>
      <c r="I1288" t="s">
        <v>2651</v>
      </c>
      <c r="J1288" s="23">
        <v>12</v>
      </c>
      <c r="K1288" t="s">
        <v>58</v>
      </c>
    </row>
    <row r="1289" spans="1:22" x14ac:dyDescent="0.25">
      <c r="A1289" s="23">
        <v>35</v>
      </c>
      <c r="C1289">
        <v>60</v>
      </c>
      <c r="D1289" t="s">
        <v>2600</v>
      </c>
      <c r="E1289" t="s">
        <v>2601</v>
      </c>
      <c r="F1289">
        <v>4</v>
      </c>
      <c r="G1289">
        <v>3</v>
      </c>
      <c r="H1289" t="s">
        <v>2652</v>
      </c>
      <c r="I1289" t="s">
        <v>2653</v>
      </c>
      <c r="J1289" s="23">
        <v>12</v>
      </c>
      <c r="K1289" t="s">
        <v>58</v>
      </c>
    </row>
    <row r="1290" spans="1:22" x14ac:dyDescent="0.25">
      <c r="A1290" s="23">
        <v>35</v>
      </c>
      <c r="C1290">
        <v>61</v>
      </c>
      <c r="D1290" t="s">
        <v>2600</v>
      </c>
      <c r="E1290" t="s">
        <v>2601</v>
      </c>
      <c r="F1290">
        <v>4</v>
      </c>
      <c r="G1290">
        <v>3</v>
      </c>
      <c r="H1290" t="s">
        <v>2654</v>
      </c>
      <c r="I1290" t="s">
        <v>2655</v>
      </c>
      <c r="J1290" s="23">
        <v>13</v>
      </c>
      <c r="K1290" t="s">
        <v>58</v>
      </c>
    </row>
    <row r="1291" spans="1:22" x14ac:dyDescent="0.25">
      <c r="A1291" s="23">
        <v>35</v>
      </c>
      <c r="C1291">
        <v>62</v>
      </c>
      <c r="D1291" t="s">
        <v>2600</v>
      </c>
      <c r="E1291" t="s">
        <v>2601</v>
      </c>
      <c r="F1291">
        <v>4</v>
      </c>
      <c r="G1291">
        <v>3</v>
      </c>
      <c r="H1291" t="s">
        <v>2656</v>
      </c>
      <c r="I1291" t="s">
        <v>2657</v>
      </c>
      <c r="J1291" s="23">
        <v>13</v>
      </c>
      <c r="K1291" t="s">
        <v>58</v>
      </c>
    </row>
    <row r="1292" spans="1:22" x14ac:dyDescent="0.25">
      <c r="A1292" s="23">
        <v>35</v>
      </c>
      <c r="C1292">
        <v>63</v>
      </c>
      <c r="D1292" t="s">
        <v>2600</v>
      </c>
      <c r="E1292" t="s">
        <v>2601</v>
      </c>
      <c r="F1292">
        <v>4</v>
      </c>
      <c r="G1292">
        <v>3</v>
      </c>
      <c r="H1292" t="s">
        <v>2658</v>
      </c>
      <c r="I1292" t="s">
        <v>2659</v>
      </c>
      <c r="J1292" s="23">
        <v>14</v>
      </c>
      <c r="K1292" t="s">
        <v>58</v>
      </c>
    </row>
    <row r="1293" spans="1:22" x14ac:dyDescent="0.25">
      <c r="A1293" s="23">
        <v>35</v>
      </c>
      <c r="C1293">
        <v>64</v>
      </c>
      <c r="D1293" t="s">
        <v>2600</v>
      </c>
      <c r="E1293" t="s">
        <v>2601</v>
      </c>
      <c r="F1293">
        <v>4</v>
      </c>
      <c r="G1293">
        <v>3</v>
      </c>
      <c r="H1293" t="s">
        <v>2660</v>
      </c>
      <c r="I1293" t="s">
        <v>2661</v>
      </c>
      <c r="J1293" s="23">
        <v>14</v>
      </c>
      <c r="K1293" t="s">
        <v>58</v>
      </c>
      <c r="V1293" s="23">
        <v>0.01</v>
      </c>
    </row>
    <row r="1294" spans="1:22" x14ac:dyDescent="0.25">
      <c r="A1294" s="23">
        <v>35</v>
      </c>
      <c r="C1294">
        <v>65</v>
      </c>
      <c r="D1294" t="s">
        <v>2600</v>
      </c>
      <c r="E1294" t="s">
        <v>2601</v>
      </c>
      <c r="F1294">
        <v>4</v>
      </c>
      <c r="G1294">
        <v>3</v>
      </c>
      <c r="H1294" t="s">
        <v>2662</v>
      </c>
      <c r="I1294" t="s">
        <v>2663</v>
      </c>
      <c r="J1294" s="23">
        <v>15</v>
      </c>
      <c r="K1294" t="s">
        <v>58</v>
      </c>
      <c r="M1294" s="41"/>
      <c r="Q1294" s="41"/>
      <c r="V1294" s="23">
        <v>0.02</v>
      </c>
    </row>
    <row r="1295" spans="1:22" x14ac:dyDescent="0.25">
      <c r="A1295" s="23">
        <v>35</v>
      </c>
      <c r="C1295">
        <v>66</v>
      </c>
      <c r="D1295" t="s">
        <v>2600</v>
      </c>
      <c r="E1295" t="s">
        <v>2601</v>
      </c>
      <c r="F1295">
        <v>4</v>
      </c>
      <c r="G1295">
        <v>3</v>
      </c>
      <c r="H1295" t="s">
        <v>2664</v>
      </c>
      <c r="I1295" t="s">
        <v>2665</v>
      </c>
      <c r="J1295" s="23">
        <v>15</v>
      </c>
      <c r="K1295" s="1" t="s">
        <v>2842</v>
      </c>
      <c r="L1295" s="23" t="s">
        <v>2093</v>
      </c>
      <c r="M1295" s="41">
        <f t="shared" ref="M1295" si="141">$Q$1003</f>
        <v>513.75320640000007</v>
      </c>
      <c r="N1295" s="23">
        <v>4</v>
      </c>
      <c r="O1295" s="23">
        <v>4</v>
      </c>
      <c r="P1295" s="23">
        <v>4</v>
      </c>
      <c r="Q1295" s="41">
        <f>(M1295+N1295*$N$2+(O1295*$O$2)+P1295*$P$2)</f>
        <v>528.71699679999995</v>
      </c>
      <c r="R1295" s="41">
        <v>530</v>
      </c>
      <c r="S1295" s="16" t="s">
        <v>2977</v>
      </c>
      <c r="T1295" s="10">
        <f t="shared" ref="T1295:T1326" si="142">(Q1295-R1295)/R1295*100</f>
        <v>-0.24207607547170809</v>
      </c>
      <c r="V1295" s="23">
        <v>0.05</v>
      </c>
    </row>
    <row r="1296" spans="1:22" x14ac:dyDescent="0.25">
      <c r="A1296" s="23">
        <v>35</v>
      </c>
      <c r="C1296">
        <v>67</v>
      </c>
      <c r="D1296" t="s">
        <v>2600</v>
      </c>
      <c r="E1296" t="s">
        <v>2601</v>
      </c>
      <c r="F1296">
        <v>4</v>
      </c>
      <c r="G1296">
        <v>3</v>
      </c>
      <c r="H1296" t="s">
        <v>2666</v>
      </c>
      <c r="I1296" t="s">
        <v>2667</v>
      </c>
      <c r="J1296" s="23">
        <v>16</v>
      </c>
      <c r="K1296" s="1" t="s">
        <v>2842</v>
      </c>
      <c r="L1296" s="23" t="s">
        <v>2320</v>
      </c>
      <c r="M1296" s="41">
        <f>$Q$1119</f>
        <v>545.75885159999996</v>
      </c>
      <c r="N1296" s="23">
        <v>0</v>
      </c>
      <c r="O1296" s="23">
        <v>0</v>
      </c>
      <c r="P1296" s="23">
        <v>0</v>
      </c>
      <c r="Q1296" s="41">
        <f>(M1296+N1296*$N$2+(O1296*$O$2)+P1296*$P$2)</f>
        <v>545.75885159999996</v>
      </c>
      <c r="R1296" s="24">
        <v>546.18399999999997</v>
      </c>
      <c r="T1296" s="10">
        <f t="shared" si="142"/>
        <v>-7.7839775606757408E-2</v>
      </c>
      <c r="V1296" s="23">
        <v>0.1</v>
      </c>
    </row>
    <row r="1297" spans="1:22" x14ac:dyDescent="0.25">
      <c r="A1297" s="23">
        <v>35</v>
      </c>
      <c r="C1297">
        <v>68</v>
      </c>
      <c r="D1297" t="s">
        <v>2600</v>
      </c>
      <c r="E1297" t="s">
        <v>2601</v>
      </c>
      <c r="F1297">
        <v>4</v>
      </c>
      <c r="G1297">
        <v>3</v>
      </c>
      <c r="H1297" t="s">
        <v>2668</v>
      </c>
      <c r="I1297" t="s">
        <v>2669</v>
      </c>
      <c r="J1297" s="23">
        <v>16</v>
      </c>
      <c r="K1297" s="1" t="s">
        <v>2842</v>
      </c>
      <c r="L1297" s="23" t="s">
        <v>2320</v>
      </c>
      <c r="M1297" s="41">
        <f t="shared" ref="M1297" si="143">$Q$1119</f>
        <v>545.75885159999996</v>
      </c>
      <c r="N1297" s="23">
        <v>4</v>
      </c>
      <c r="O1297" s="23">
        <v>2</v>
      </c>
      <c r="P1297" s="23">
        <v>4</v>
      </c>
      <c r="Q1297" s="41">
        <f>(M1297+N1297*$N$2+(O1297*$O$2)+P1297*$P$2)</f>
        <v>558.7440671999999</v>
      </c>
      <c r="R1297" s="24">
        <v>560.255</v>
      </c>
      <c r="T1297" s="10">
        <f t="shared" si="142"/>
        <v>-0.26968662484049072</v>
      </c>
      <c r="V1297" s="23">
        <v>0.2</v>
      </c>
    </row>
    <row r="1298" spans="1:22" s="3" customFormat="1" x14ac:dyDescent="0.25">
      <c r="A1298" s="37">
        <v>35</v>
      </c>
      <c r="C1298" s="3">
        <v>69</v>
      </c>
      <c r="D1298" s="3" t="s">
        <v>2600</v>
      </c>
      <c r="E1298" s="3" t="s">
        <v>2601</v>
      </c>
      <c r="F1298" s="3">
        <v>4</v>
      </c>
      <c r="G1298" s="3">
        <v>3</v>
      </c>
      <c r="H1298" s="3" t="s">
        <v>2670</v>
      </c>
      <c r="I1298" s="3" t="s">
        <v>2671</v>
      </c>
      <c r="J1298" s="37">
        <v>17</v>
      </c>
      <c r="K1298" s="1" t="s">
        <v>2842</v>
      </c>
      <c r="L1298" s="37" t="s">
        <v>2558</v>
      </c>
      <c r="M1298" s="37">
        <f t="shared" ref="M1298:M1326" si="144">$Q$1238</f>
        <v>575.68643240000006</v>
      </c>
      <c r="N1298" s="37">
        <v>0</v>
      </c>
      <c r="O1298" s="37">
        <v>0</v>
      </c>
      <c r="P1298" s="37">
        <v>0</v>
      </c>
      <c r="Q1298" s="45">
        <f>(M1298+N1298*$N$2+(O1298*$O$2)+P1298*$P$2)</f>
        <v>575.68643240000006</v>
      </c>
      <c r="R1298" s="45">
        <v>575.79899999999998</v>
      </c>
      <c r="T1298" s="14">
        <f t="shared" si="142"/>
        <v>-1.9549808179576602E-2</v>
      </c>
      <c r="U1298" s="37"/>
      <c r="V1298" s="37">
        <v>2.85</v>
      </c>
    </row>
    <row r="1299" spans="1:22" x14ac:dyDescent="0.25">
      <c r="A1299" s="23">
        <v>35</v>
      </c>
      <c r="C1299">
        <v>70</v>
      </c>
      <c r="D1299" t="s">
        <v>2600</v>
      </c>
      <c r="E1299" t="s">
        <v>2601</v>
      </c>
      <c r="F1299">
        <v>4</v>
      </c>
      <c r="G1299">
        <v>3</v>
      </c>
      <c r="H1299" t="s">
        <v>2672</v>
      </c>
      <c r="I1299" t="s">
        <v>2673</v>
      </c>
      <c r="J1299" s="23">
        <v>17</v>
      </c>
      <c r="L1299" s="23" t="s">
        <v>2558</v>
      </c>
      <c r="M1299" s="23">
        <f t="shared" si="144"/>
        <v>575.68643240000006</v>
      </c>
      <c r="N1299" s="23">
        <v>4</v>
      </c>
      <c r="O1299" s="23">
        <v>2</v>
      </c>
      <c r="P1299" s="23">
        <v>4</v>
      </c>
      <c r="Q1299" s="41">
        <f>(M1299+N1299*$N$2+(O1299*$O$2)+P1299*$P$2)</f>
        <v>588.671648</v>
      </c>
      <c r="R1299" s="41">
        <v>589.03599999999994</v>
      </c>
      <c r="T1299" s="10">
        <f t="shared" si="142"/>
        <v>-6.1855642099963311E-2</v>
      </c>
      <c r="V1299" s="23">
        <v>78.599999999999994</v>
      </c>
    </row>
    <row r="1300" spans="1:22" x14ac:dyDescent="0.25">
      <c r="A1300" s="23">
        <v>35</v>
      </c>
      <c r="C1300">
        <v>71</v>
      </c>
      <c r="D1300" t="s">
        <v>2600</v>
      </c>
      <c r="E1300" t="s">
        <v>2601</v>
      </c>
      <c r="F1300">
        <v>4</v>
      </c>
      <c r="G1300">
        <v>3</v>
      </c>
      <c r="H1300" t="s">
        <v>2674</v>
      </c>
      <c r="I1300" t="s">
        <v>2675</v>
      </c>
      <c r="J1300" s="23">
        <v>17</v>
      </c>
      <c r="L1300" s="23" t="s">
        <v>2558</v>
      </c>
      <c r="M1300" s="23">
        <f t="shared" si="144"/>
        <v>575.68643240000006</v>
      </c>
      <c r="N1300" s="23">
        <v>8</v>
      </c>
      <c r="O1300" s="23">
        <v>2</v>
      </c>
      <c r="P1300" s="23">
        <v>9</v>
      </c>
      <c r="Q1300" s="41">
        <f>(M1300+N1300*$N$2+(O1300*$O$2)+P1300*$P$2)</f>
        <v>600.35188460000018</v>
      </c>
      <c r="R1300" s="41">
        <v>602.18399999999997</v>
      </c>
      <c r="T1300" s="10">
        <f t="shared" si="142"/>
        <v>-0.3042451144500341</v>
      </c>
      <c r="V1300" s="23">
        <v>21.4</v>
      </c>
    </row>
    <row r="1301" spans="1:22" x14ac:dyDescent="0.25">
      <c r="A1301" s="23">
        <v>35</v>
      </c>
      <c r="C1301">
        <v>72</v>
      </c>
      <c r="D1301" t="s">
        <v>2600</v>
      </c>
      <c r="E1301" t="s">
        <v>2601</v>
      </c>
      <c r="F1301">
        <v>4</v>
      </c>
      <c r="G1301">
        <v>3</v>
      </c>
      <c r="H1301" t="s">
        <v>2676</v>
      </c>
      <c r="I1301" t="s">
        <v>2677</v>
      </c>
      <c r="J1301" s="23">
        <v>17</v>
      </c>
      <c r="L1301" s="23" t="s">
        <v>2558</v>
      </c>
      <c r="M1301" s="23">
        <f t="shared" si="144"/>
        <v>575.68643240000006</v>
      </c>
      <c r="N1301" s="38">
        <v>12</v>
      </c>
      <c r="O1301" s="23">
        <v>2</v>
      </c>
      <c r="P1301" s="38">
        <v>13</v>
      </c>
      <c r="Q1301" s="41">
        <f>(M1301+N1301*$N$2+(O1301*$O$2)+P1301*$P$2)</f>
        <v>611.35852540000008</v>
      </c>
      <c r="R1301" s="41">
        <v>612.81500000000005</v>
      </c>
      <c r="T1301" s="10">
        <f t="shared" si="142"/>
        <v>-0.23766954137871601</v>
      </c>
      <c r="V1301" s="23">
        <v>78.599999999999994</v>
      </c>
    </row>
    <row r="1302" spans="1:22" x14ac:dyDescent="0.25">
      <c r="A1302" s="23">
        <v>35</v>
      </c>
      <c r="C1302">
        <v>73</v>
      </c>
      <c r="D1302" t="s">
        <v>2600</v>
      </c>
      <c r="E1302" t="s">
        <v>2601</v>
      </c>
      <c r="F1302">
        <v>4</v>
      </c>
      <c r="G1302">
        <v>3</v>
      </c>
      <c r="H1302" t="s">
        <v>2678</v>
      </c>
      <c r="I1302" t="s">
        <v>2679</v>
      </c>
      <c r="J1302" s="23">
        <v>17</v>
      </c>
      <c r="L1302" s="23" t="s">
        <v>2558</v>
      </c>
      <c r="M1302" s="23">
        <f t="shared" si="144"/>
        <v>575.68643240000006</v>
      </c>
      <c r="N1302" s="38">
        <v>17</v>
      </c>
      <c r="O1302" s="23">
        <v>2</v>
      </c>
      <c r="P1302" s="38">
        <v>18</v>
      </c>
      <c r="Q1302" s="41">
        <f>(M1302+N1302*$N$2+(O1302*$O$2)+P1302*$P$2)</f>
        <v>625.11682640000015</v>
      </c>
      <c r="R1302" s="41">
        <v>625.39099999999996</v>
      </c>
      <c r="T1302" s="10">
        <f t="shared" si="142"/>
        <v>-4.3840349477337011E-2</v>
      </c>
      <c r="V1302" s="23">
        <v>210</v>
      </c>
    </row>
    <row r="1303" spans="1:22" x14ac:dyDescent="0.25">
      <c r="A1303" s="23">
        <v>35</v>
      </c>
      <c r="C1303">
        <v>74</v>
      </c>
      <c r="D1303" t="s">
        <v>2600</v>
      </c>
      <c r="E1303" t="s">
        <v>2601</v>
      </c>
      <c r="F1303">
        <v>4</v>
      </c>
      <c r="G1303">
        <v>3</v>
      </c>
      <c r="H1303" t="s">
        <v>2680</v>
      </c>
      <c r="I1303" t="s">
        <v>2681</v>
      </c>
      <c r="J1303" s="23">
        <v>17</v>
      </c>
      <c r="L1303" s="23" t="s">
        <v>2558</v>
      </c>
      <c r="M1303" s="23">
        <f t="shared" si="144"/>
        <v>575.68643240000006</v>
      </c>
      <c r="N1303" s="23">
        <v>20</v>
      </c>
      <c r="O1303" s="23">
        <v>2</v>
      </c>
      <c r="P1303" s="23">
        <v>21</v>
      </c>
      <c r="Q1303" s="41">
        <f>(M1303+N1303*$N$2+(O1303*$O$2)+P1303*$P$2)</f>
        <v>633.3718070000001</v>
      </c>
      <c r="R1303" s="24">
        <v>635.18399999999997</v>
      </c>
      <c r="T1303" s="10">
        <f t="shared" si="142"/>
        <v>-0.2853020542078934</v>
      </c>
      <c r="V1303" s="23">
        <v>1500</v>
      </c>
    </row>
    <row r="1304" spans="1:22" x14ac:dyDescent="0.25">
      <c r="A1304" s="23">
        <v>35</v>
      </c>
      <c r="C1304">
        <v>75</v>
      </c>
      <c r="D1304" t="s">
        <v>2600</v>
      </c>
      <c r="E1304" t="s">
        <v>2601</v>
      </c>
      <c r="F1304">
        <v>4</v>
      </c>
      <c r="G1304">
        <v>3</v>
      </c>
      <c r="H1304" t="s">
        <v>2682</v>
      </c>
      <c r="I1304" t="s">
        <v>2683</v>
      </c>
      <c r="J1304" s="23">
        <v>17</v>
      </c>
      <c r="L1304" s="23" t="s">
        <v>2558</v>
      </c>
      <c r="M1304" s="23">
        <f t="shared" si="144"/>
        <v>575.68643240000006</v>
      </c>
      <c r="N1304" s="23">
        <v>25</v>
      </c>
      <c r="O1304" s="23">
        <v>2</v>
      </c>
      <c r="P1304" s="23">
        <v>25</v>
      </c>
      <c r="Q1304" s="41">
        <f>(M1304+N1304*$N$2+(O1304*$O$2)+P1304*$P$2)</f>
        <v>646.45651220000002</v>
      </c>
      <c r="R1304" s="41">
        <v>647.07399999999996</v>
      </c>
      <c r="T1304" s="10">
        <f t="shared" si="142"/>
        <v>-9.5427694514064132E-2</v>
      </c>
      <c r="V1304" s="23">
        <v>5800</v>
      </c>
    </row>
    <row r="1305" spans="1:22" x14ac:dyDescent="0.25">
      <c r="A1305" s="23">
        <v>35</v>
      </c>
      <c r="C1305">
        <v>76</v>
      </c>
      <c r="D1305" t="s">
        <v>2600</v>
      </c>
      <c r="E1305" t="s">
        <v>2601</v>
      </c>
      <c r="F1305">
        <v>4</v>
      </c>
      <c r="G1305">
        <v>3</v>
      </c>
      <c r="H1305" t="s">
        <v>2684</v>
      </c>
      <c r="I1305" t="s">
        <v>2685</v>
      </c>
      <c r="J1305" s="23">
        <v>17</v>
      </c>
      <c r="L1305" s="23" t="s">
        <v>2558</v>
      </c>
      <c r="M1305" s="23">
        <f t="shared" si="144"/>
        <v>575.68643240000006</v>
      </c>
      <c r="N1305" s="38">
        <v>28</v>
      </c>
      <c r="O1305" s="23">
        <v>2</v>
      </c>
      <c r="P1305" s="38">
        <v>28</v>
      </c>
      <c r="Q1305" s="41">
        <f>(M1305+N1305*$N$2+(O1305*$O$2)+P1305*$P$2)</f>
        <v>654.71149280000009</v>
      </c>
      <c r="R1305" s="41">
        <v>656.327</v>
      </c>
      <c r="T1305" s="10">
        <f t="shared" si="142"/>
        <v>-0.24614364485994189</v>
      </c>
      <c r="V1305" s="23">
        <v>59000</v>
      </c>
    </row>
    <row r="1306" spans="1:22" x14ac:dyDescent="0.25">
      <c r="A1306" s="23">
        <v>35</v>
      </c>
      <c r="C1306">
        <v>77</v>
      </c>
      <c r="D1306" t="s">
        <v>2600</v>
      </c>
      <c r="E1306" t="s">
        <v>2601</v>
      </c>
      <c r="F1306">
        <v>4</v>
      </c>
      <c r="G1306">
        <v>3</v>
      </c>
      <c r="H1306" t="s">
        <v>2686</v>
      </c>
      <c r="I1306" t="s">
        <v>2687</v>
      </c>
      <c r="J1306" s="23">
        <v>17</v>
      </c>
      <c r="L1306" s="23" t="s">
        <v>2558</v>
      </c>
      <c r="M1306" s="23">
        <f t="shared" si="144"/>
        <v>575.68643240000006</v>
      </c>
      <c r="N1306" s="38">
        <v>32</v>
      </c>
      <c r="O1306" s="23">
        <v>2</v>
      </c>
      <c r="P1306" s="38">
        <f t="shared" ref="P1306:P1307" si="145">N1306+1</f>
        <v>33</v>
      </c>
      <c r="Q1306" s="41">
        <f>(M1306+N1306*$N$2+(O1306*$O$2)+P1306*$P$2)</f>
        <v>666.39172940000003</v>
      </c>
      <c r="R1306" s="24">
        <v>667.34400000000005</v>
      </c>
      <c r="T1306" s="10">
        <f t="shared" si="142"/>
        <v>-0.14269561125896385</v>
      </c>
      <c r="V1306" s="23">
        <v>100000</v>
      </c>
    </row>
    <row r="1307" spans="1:22" x14ac:dyDescent="0.25">
      <c r="A1307" s="23">
        <v>35</v>
      </c>
      <c r="C1307">
        <v>78</v>
      </c>
      <c r="D1307" t="s">
        <v>2600</v>
      </c>
      <c r="E1307" t="s">
        <v>2601</v>
      </c>
      <c r="F1307">
        <v>4</v>
      </c>
      <c r="G1307">
        <v>3</v>
      </c>
      <c r="H1307" t="s">
        <v>2688</v>
      </c>
      <c r="I1307" t="s">
        <v>2689</v>
      </c>
      <c r="J1307" s="23">
        <v>17</v>
      </c>
      <c r="L1307" s="23" t="s">
        <v>2558</v>
      </c>
      <c r="M1307" s="23">
        <f t="shared" si="144"/>
        <v>575.68643240000006</v>
      </c>
      <c r="N1307" s="23">
        <v>35</v>
      </c>
      <c r="O1307" s="23">
        <v>2</v>
      </c>
      <c r="P1307" s="38">
        <f t="shared" si="145"/>
        <v>36</v>
      </c>
      <c r="Q1307" s="41">
        <f>(M1307+N1307*$N$2+(O1307*$O$2)+P1307*$P$2)</f>
        <v>674.6467100000001</v>
      </c>
      <c r="R1307" s="41">
        <v>675.63300000000004</v>
      </c>
      <c r="T1307" s="10">
        <f t="shared" si="142"/>
        <v>-0.14598014010564017</v>
      </c>
      <c r="V1307" s="23">
        <v>390000</v>
      </c>
    </row>
    <row r="1308" spans="1:22" s="6" customFormat="1" x14ac:dyDescent="0.25">
      <c r="A1308" s="32">
        <v>35</v>
      </c>
      <c r="B1308" s="6" t="s">
        <v>19</v>
      </c>
      <c r="C1308" s="6">
        <v>79</v>
      </c>
      <c r="D1308" s="6" t="s">
        <v>2600</v>
      </c>
      <c r="E1308" s="6" t="s">
        <v>2601</v>
      </c>
      <c r="F1308" s="6">
        <v>4</v>
      </c>
      <c r="G1308" s="6">
        <v>3</v>
      </c>
      <c r="H1308" s="6" t="s">
        <v>2690</v>
      </c>
      <c r="I1308" s="6" t="s">
        <v>2691</v>
      </c>
      <c r="J1308" s="32">
        <v>17</v>
      </c>
      <c r="K1308" s="6" t="s">
        <v>19</v>
      </c>
      <c r="L1308" s="32" t="s">
        <v>2558</v>
      </c>
      <c r="M1308" s="32">
        <f t="shared" si="144"/>
        <v>575.68643240000006</v>
      </c>
      <c r="N1308" s="32">
        <v>39</v>
      </c>
      <c r="O1308" s="32">
        <v>2</v>
      </c>
      <c r="P1308" s="64">
        <v>39</v>
      </c>
      <c r="Q1308" s="43">
        <f>(M1308+N1308*$N$2+(O1308*$O$2)+P1308*$P$2)</f>
        <v>684.97975500000007</v>
      </c>
      <c r="R1308" s="43">
        <v>686.32</v>
      </c>
      <c r="T1308" s="15">
        <f t="shared" si="142"/>
        <v>-0.19527989858957651</v>
      </c>
      <c r="U1308" s="32"/>
      <c r="V1308" s="32" t="s">
        <v>25</v>
      </c>
    </row>
    <row r="1309" spans="1:22" x14ac:dyDescent="0.25">
      <c r="A1309" s="23">
        <v>35</v>
      </c>
      <c r="C1309">
        <v>80</v>
      </c>
      <c r="D1309" t="s">
        <v>2600</v>
      </c>
      <c r="E1309" t="s">
        <v>2601</v>
      </c>
      <c r="F1309">
        <v>4</v>
      </c>
      <c r="G1309">
        <v>3</v>
      </c>
      <c r="H1309" t="s">
        <v>2692</v>
      </c>
      <c r="I1309" t="s">
        <v>2693</v>
      </c>
      <c r="J1309" s="23">
        <v>17</v>
      </c>
      <c r="L1309" s="23" t="s">
        <v>2558</v>
      </c>
      <c r="M1309" s="23">
        <f t="shared" si="144"/>
        <v>575.68643240000006</v>
      </c>
      <c r="N1309" s="38">
        <v>41</v>
      </c>
      <c r="O1309" s="23">
        <v>2</v>
      </c>
      <c r="P1309" s="38">
        <f t="shared" ref="P1309:P1313" si="146">N1309+1</f>
        <v>42</v>
      </c>
      <c r="Q1309" s="41">
        <f>(M1309+N1309*$N$2+(O1309*$O$2)+P1309*$P$2)</f>
        <v>691.15667120000012</v>
      </c>
      <c r="R1309" s="41">
        <v>694.21199999999999</v>
      </c>
      <c r="T1309" s="10">
        <f t="shared" si="142"/>
        <v>-0.44011466237977304</v>
      </c>
      <c r="V1309" s="23">
        <v>10000</v>
      </c>
    </row>
    <row r="1310" spans="1:22" x14ac:dyDescent="0.25">
      <c r="A1310" s="23">
        <v>35</v>
      </c>
      <c r="B1310" t="s">
        <v>19</v>
      </c>
      <c r="C1310">
        <v>81</v>
      </c>
      <c r="D1310" t="s">
        <v>2600</v>
      </c>
      <c r="E1310" t="s">
        <v>2601</v>
      </c>
      <c r="F1310">
        <v>4</v>
      </c>
      <c r="G1310">
        <v>3</v>
      </c>
      <c r="H1310" t="s">
        <v>2694</v>
      </c>
      <c r="I1310" t="s">
        <v>2695</v>
      </c>
      <c r="J1310" s="23">
        <v>17</v>
      </c>
      <c r="K1310" t="s">
        <v>19</v>
      </c>
      <c r="L1310" s="23" t="s">
        <v>2558</v>
      </c>
      <c r="M1310" s="23">
        <f t="shared" si="144"/>
        <v>575.68643240000006</v>
      </c>
      <c r="N1310" s="23">
        <v>45</v>
      </c>
      <c r="O1310" s="23">
        <v>2</v>
      </c>
      <c r="P1310" s="38">
        <f t="shared" si="146"/>
        <v>46</v>
      </c>
      <c r="Q1310" s="41">
        <f>(M1310+N1310*$N$2+(O1310*$O$2)+P1310*$P$2)</f>
        <v>702.16331200000002</v>
      </c>
      <c r="R1310" s="24">
        <v>704.37199999999996</v>
      </c>
      <c r="T1310" s="10">
        <f t="shared" si="142"/>
        <v>-0.31356839851668417</v>
      </c>
      <c r="V1310" s="23" t="s">
        <v>25</v>
      </c>
    </row>
    <row r="1311" spans="1:22" x14ac:dyDescent="0.25">
      <c r="A1311" s="23">
        <v>35</v>
      </c>
      <c r="C1311">
        <v>82</v>
      </c>
      <c r="D1311" t="s">
        <v>2600</v>
      </c>
      <c r="E1311" t="s">
        <v>2601</v>
      </c>
      <c r="F1311">
        <v>4</v>
      </c>
      <c r="G1311">
        <v>3</v>
      </c>
      <c r="H1311" t="s">
        <v>2696</v>
      </c>
      <c r="I1311" t="s">
        <v>2697</v>
      </c>
      <c r="J1311" s="23">
        <v>17</v>
      </c>
      <c r="L1311" s="23" t="s">
        <v>2558</v>
      </c>
      <c r="M1311" s="23">
        <f t="shared" si="144"/>
        <v>575.68643240000006</v>
      </c>
      <c r="N1311" s="38">
        <v>48</v>
      </c>
      <c r="O1311" s="23">
        <v>2</v>
      </c>
      <c r="P1311" s="38">
        <v>49</v>
      </c>
      <c r="Q1311" s="41">
        <f>(M1311+N1311*$N$2+(O1311*$O$2)+P1311*$P$2)</f>
        <v>710.41829260000009</v>
      </c>
      <c r="R1311" s="41">
        <v>711.96500000000003</v>
      </c>
      <c r="T1311" s="10">
        <f t="shared" si="142"/>
        <v>-0.21724486456496397</v>
      </c>
      <c r="V1311" s="23">
        <v>190000</v>
      </c>
    </row>
    <row r="1312" spans="1:22" x14ac:dyDescent="0.25">
      <c r="A1312" s="23">
        <v>35</v>
      </c>
      <c r="C1312">
        <v>83</v>
      </c>
      <c r="D1312" t="s">
        <v>2600</v>
      </c>
      <c r="E1312" t="s">
        <v>2601</v>
      </c>
      <c r="F1312">
        <v>4</v>
      </c>
      <c r="G1312">
        <v>3</v>
      </c>
      <c r="H1312" t="s">
        <v>2698</v>
      </c>
      <c r="I1312" t="s">
        <v>2699</v>
      </c>
      <c r="J1312" s="23">
        <v>17</v>
      </c>
      <c r="L1312" s="23" t="s">
        <v>2558</v>
      </c>
      <c r="M1312" s="23">
        <f t="shared" si="144"/>
        <v>575.68643240000006</v>
      </c>
      <c r="N1312" s="23">
        <v>51</v>
      </c>
      <c r="O1312" s="23">
        <v>2</v>
      </c>
      <c r="P1312" s="38">
        <f t="shared" si="146"/>
        <v>52</v>
      </c>
      <c r="Q1312" s="41">
        <f>(M1312+N1312*$N$2+(O1312*$O$2)+P1312*$P$2)</f>
        <v>718.67327320000015</v>
      </c>
      <c r="R1312" s="41">
        <v>721.55100000000004</v>
      </c>
      <c r="T1312" s="10">
        <f t="shared" si="142"/>
        <v>-0.39882514195114288</v>
      </c>
      <c r="V1312" s="23">
        <v>90000</v>
      </c>
    </row>
    <row r="1313" spans="1:22" x14ac:dyDescent="0.25">
      <c r="A1313" s="23">
        <v>35</v>
      </c>
      <c r="C1313">
        <v>84</v>
      </c>
      <c r="D1313" t="s">
        <v>2600</v>
      </c>
      <c r="E1313" t="s">
        <v>2601</v>
      </c>
      <c r="F1313">
        <v>4</v>
      </c>
      <c r="G1313">
        <v>3</v>
      </c>
      <c r="H1313" t="s">
        <v>2700</v>
      </c>
      <c r="I1313" t="s">
        <v>2701</v>
      </c>
      <c r="J1313" s="23">
        <v>17</v>
      </c>
      <c r="L1313" s="23" t="s">
        <v>2558</v>
      </c>
      <c r="M1313" s="23">
        <f t="shared" si="144"/>
        <v>575.68643240000006</v>
      </c>
      <c r="N1313" s="23">
        <v>54</v>
      </c>
      <c r="O1313" s="23">
        <v>2</v>
      </c>
      <c r="P1313" s="38">
        <f t="shared" si="146"/>
        <v>55</v>
      </c>
      <c r="Q1313" s="41">
        <f>(M1313+N1313*$N$2+(O1313*$O$2)+P1313*$P$2)</f>
        <v>726.92825380000011</v>
      </c>
      <c r="R1313" s="24">
        <v>728.39200000000005</v>
      </c>
      <c r="T1313" s="10">
        <f t="shared" si="142"/>
        <v>-0.20095583147535201</v>
      </c>
      <c r="V1313" s="23">
        <v>1860</v>
      </c>
    </row>
    <row r="1314" spans="1:22" x14ac:dyDescent="0.25">
      <c r="A1314" s="23">
        <v>35</v>
      </c>
      <c r="C1314">
        <v>85</v>
      </c>
      <c r="D1314" t="s">
        <v>2600</v>
      </c>
      <c r="E1314" t="s">
        <v>2601</v>
      </c>
      <c r="F1314">
        <v>4</v>
      </c>
      <c r="G1314">
        <v>3</v>
      </c>
      <c r="H1314" t="s">
        <v>2702</v>
      </c>
      <c r="I1314" t="s">
        <v>2703</v>
      </c>
      <c r="J1314" s="23">
        <v>17</v>
      </c>
      <c r="L1314" s="23" t="s">
        <v>2558</v>
      </c>
      <c r="M1314" s="23">
        <f t="shared" si="144"/>
        <v>575.68643240000006</v>
      </c>
      <c r="N1314" s="23">
        <v>57</v>
      </c>
      <c r="O1314" s="23">
        <v>2</v>
      </c>
      <c r="P1314" s="38">
        <f t="shared" ref="P1314:P1326" si="147">N1314+1</f>
        <v>58</v>
      </c>
      <c r="Q1314" s="41">
        <f>(M1314+N1314*$N$2+(O1314*$O$2)+P1314*$P$2)</f>
        <v>735.18323440000017</v>
      </c>
      <c r="R1314" s="41">
        <v>737.255</v>
      </c>
      <c r="T1314" s="10">
        <f t="shared" si="142"/>
        <v>-0.28101072220599677</v>
      </c>
      <c r="V1314" s="23">
        <v>174</v>
      </c>
    </row>
    <row r="1315" spans="1:22" x14ac:dyDescent="0.25">
      <c r="A1315" s="23">
        <v>35</v>
      </c>
      <c r="C1315">
        <v>86</v>
      </c>
      <c r="D1315" t="s">
        <v>2600</v>
      </c>
      <c r="E1315" t="s">
        <v>2601</v>
      </c>
      <c r="F1315">
        <v>4</v>
      </c>
      <c r="G1315">
        <v>3</v>
      </c>
      <c r="H1315" t="s">
        <v>2704</v>
      </c>
      <c r="I1315" t="s">
        <v>2705</v>
      </c>
      <c r="J1315" s="23">
        <v>17</v>
      </c>
      <c r="L1315" s="23" t="s">
        <v>2558</v>
      </c>
      <c r="M1315" s="23">
        <f t="shared" si="144"/>
        <v>575.68643240000006</v>
      </c>
      <c r="N1315" s="23">
        <v>58</v>
      </c>
      <c r="O1315" s="23">
        <v>2</v>
      </c>
      <c r="P1315" s="38">
        <f t="shared" si="147"/>
        <v>59</v>
      </c>
      <c r="Q1315" s="41">
        <f>(M1315+N1315*$N$2+(O1315*$O$2)+P1315*$P$2)</f>
        <v>737.93489460000012</v>
      </c>
      <c r="R1315" s="24">
        <v>740.4</v>
      </c>
      <c r="T1315" s="10">
        <f t="shared" si="142"/>
        <v>-0.33294238249592878</v>
      </c>
      <c r="V1315" s="23">
        <v>55.6</v>
      </c>
    </row>
    <row r="1316" spans="1:22" x14ac:dyDescent="0.25">
      <c r="A1316" s="23">
        <v>35</v>
      </c>
      <c r="C1316">
        <v>87</v>
      </c>
      <c r="D1316" t="s">
        <v>2600</v>
      </c>
      <c r="E1316" t="s">
        <v>2601</v>
      </c>
      <c r="F1316">
        <v>4</v>
      </c>
      <c r="G1316">
        <v>3</v>
      </c>
      <c r="H1316" t="s">
        <v>2706</v>
      </c>
      <c r="I1316" t="s">
        <v>2707</v>
      </c>
      <c r="J1316" s="23">
        <v>17</v>
      </c>
      <c r="L1316" s="23" t="s">
        <v>2558</v>
      </c>
      <c r="M1316" s="23">
        <f t="shared" si="144"/>
        <v>575.68643240000006</v>
      </c>
      <c r="N1316" s="23">
        <v>61</v>
      </c>
      <c r="O1316" s="23">
        <v>2</v>
      </c>
      <c r="P1316" s="38">
        <f t="shared" si="147"/>
        <v>62</v>
      </c>
      <c r="Q1316" s="41">
        <f>(M1316+N1316*$N$2+(O1316*$O$2)+P1316*$P$2)</f>
        <v>746.18987520000007</v>
      </c>
      <c r="R1316" s="24">
        <v>748.7</v>
      </c>
      <c r="T1316" s="10">
        <f t="shared" si="142"/>
        <v>-0.33526443168157755</v>
      </c>
      <c r="V1316" s="23">
        <v>55.6</v>
      </c>
    </row>
    <row r="1317" spans="1:22" x14ac:dyDescent="0.25">
      <c r="A1317" s="23">
        <v>35</v>
      </c>
      <c r="C1317">
        <v>88</v>
      </c>
      <c r="D1317" t="s">
        <v>2600</v>
      </c>
      <c r="E1317" t="s">
        <v>2601</v>
      </c>
      <c r="F1317">
        <v>4</v>
      </c>
      <c r="G1317">
        <v>3</v>
      </c>
      <c r="H1317" t="s">
        <v>2708</v>
      </c>
      <c r="I1317" t="s">
        <v>2709</v>
      </c>
      <c r="J1317" s="23">
        <v>17</v>
      </c>
      <c r="L1317" s="23" t="s">
        <v>2558</v>
      </c>
      <c r="M1317" s="23">
        <f t="shared" si="144"/>
        <v>575.68643240000006</v>
      </c>
      <c r="N1317" s="23">
        <v>63</v>
      </c>
      <c r="O1317" s="23">
        <v>2</v>
      </c>
      <c r="P1317" s="38">
        <f t="shared" si="147"/>
        <v>64</v>
      </c>
      <c r="Q1317" s="41">
        <f>(M1317+N1317*$N$2+(O1317*$O$2)+P1317*$P$2)</f>
        <v>751.69319560000008</v>
      </c>
      <c r="R1317" s="24">
        <v>753.62</v>
      </c>
      <c r="T1317" s="10">
        <f t="shared" si="142"/>
        <v>-0.25567320400200677</v>
      </c>
      <c r="V1317" s="23">
        <v>16.3</v>
      </c>
    </row>
    <row r="1318" spans="1:22" x14ac:dyDescent="0.25">
      <c r="A1318" s="23">
        <v>35</v>
      </c>
      <c r="C1318">
        <v>89</v>
      </c>
      <c r="D1318" t="s">
        <v>2600</v>
      </c>
      <c r="E1318" t="s">
        <v>2601</v>
      </c>
      <c r="F1318">
        <v>4</v>
      </c>
      <c r="G1318">
        <v>3</v>
      </c>
      <c r="H1318" t="s">
        <v>2710</v>
      </c>
      <c r="I1318" t="s">
        <v>2711</v>
      </c>
      <c r="J1318" s="23">
        <v>17</v>
      </c>
      <c r="L1318" s="23" t="s">
        <v>2558</v>
      </c>
      <c r="M1318" s="23">
        <f t="shared" si="144"/>
        <v>575.68643240000006</v>
      </c>
      <c r="N1318" s="23">
        <v>65</v>
      </c>
      <c r="O1318" s="23">
        <v>2</v>
      </c>
      <c r="P1318" s="38">
        <f t="shared" si="147"/>
        <v>66</v>
      </c>
      <c r="Q1318" s="41">
        <f>(M1318+N1318*$N$2+(O1318*$O$2)+P1318*$P$2)</f>
        <v>757.1965160000002</v>
      </c>
      <c r="R1318" s="16">
        <v>759.52599999999995</v>
      </c>
      <c r="T1318" s="10">
        <f t="shared" si="142"/>
        <v>-0.30670233803711161</v>
      </c>
      <c r="V1318" s="23">
        <v>4.4000000000000004</v>
      </c>
    </row>
    <row r="1319" spans="1:22" x14ac:dyDescent="0.25">
      <c r="A1319" s="23">
        <v>35</v>
      </c>
      <c r="C1319">
        <v>90</v>
      </c>
      <c r="D1319" t="s">
        <v>2600</v>
      </c>
      <c r="E1319" t="s">
        <v>2601</v>
      </c>
      <c r="F1319">
        <v>4</v>
      </c>
      <c r="G1319">
        <v>3</v>
      </c>
      <c r="H1319" t="s">
        <v>2978</v>
      </c>
      <c r="I1319" t="s">
        <v>2982</v>
      </c>
      <c r="J1319" s="23">
        <v>17</v>
      </c>
      <c r="L1319" s="23" t="s">
        <v>2558</v>
      </c>
      <c r="M1319" s="23">
        <f t="shared" si="144"/>
        <v>575.68643240000006</v>
      </c>
      <c r="N1319" s="23">
        <v>67</v>
      </c>
      <c r="O1319" s="23">
        <v>2</v>
      </c>
      <c r="P1319" s="38">
        <f t="shared" si="147"/>
        <v>68</v>
      </c>
      <c r="Q1319" s="41">
        <f>(M1319+N1319*$N$2+(O1319*$O$2)+P1319*$P$2)</f>
        <v>762.69983640000009</v>
      </c>
      <c r="R1319" s="24">
        <v>763.4</v>
      </c>
      <c r="T1319" s="10">
        <f t="shared" si="142"/>
        <v>-9.1716478910123467E-2</v>
      </c>
    </row>
    <row r="1320" spans="1:22" x14ac:dyDescent="0.25">
      <c r="A1320" s="23">
        <v>35</v>
      </c>
      <c r="C1320">
        <v>91</v>
      </c>
      <c r="D1320" t="s">
        <v>2600</v>
      </c>
      <c r="E1320" t="s">
        <v>2601</v>
      </c>
      <c r="F1320">
        <v>4</v>
      </c>
      <c r="G1320">
        <v>3</v>
      </c>
      <c r="H1320" t="s">
        <v>2979</v>
      </c>
      <c r="I1320" t="s">
        <v>2983</v>
      </c>
      <c r="J1320" s="23">
        <v>17</v>
      </c>
      <c r="L1320" s="23" t="s">
        <v>2558</v>
      </c>
      <c r="M1320" s="23">
        <f t="shared" si="144"/>
        <v>575.68643240000006</v>
      </c>
      <c r="N1320" s="23">
        <v>69</v>
      </c>
      <c r="O1320" s="23">
        <v>2</v>
      </c>
      <c r="P1320" s="38">
        <v>69</v>
      </c>
      <c r="Q1320" s="41">
        <f>(M1320+N1320*$N$2+(O1320*$O$2)+P1320*$P$2)</f>
        <v>767.52956100000006</v>
      </c>
      <c r="R1320" s="24">
        <v>768.4</v>
      </c>
      <c r="T1320" s="10">
        <f t="shared" si="142"/>
        <v>-0.11327941176469539</v>
      </c>
      <c r="U1320" s="23" t="s">
        <v>2986</v>
      </c>
    </row>
    <row r="1321" spans="1:22" x14ac:dyDescent="0.25">
      <c r="A1321" s="23">
        <v>35</v>
      </c>
      <c r="C1321">
        <v>92</v>
      </c>
      <c r="D1321" t="s">
        <v>2600</v>
      </c>
      <c r="E1321" t="s">
        <v>2601</v>
      </c>
      <c r="F1321">
        <v>4</v>
      </c>
      <c r="G1321">
        <v>3</v>
      </c>
      <c r="H1321" t="s">
        <v>2980</v>
      </c>
      <c r="I1321" t="s">
        <v>2984</v>
      </c>
      <c r="J1321" s="23">
        <v>17</v>
      </c>
      <c r="L1321" s="23" t="s">
        <v>2558</v>
      </c>
      <c r="M1321" s="23">
        <f t="shared" si="144"/>
        <v>575.68643240000006</v>
      </c>
      <c r="N1321" s="23">
        <v>69</v>
      </c>
      <c r="O1321" s="23">
        <v>2</v>
      </c>
      <c r="P1321" s="38">
        <f t="shared" si="147"/>
        <v>70</v>
      </c>
      <c r="Q1321" s="41">
        <f>(M1321+N1321*$N$2+(O1321*$O$2)+P1321*$P$2)</f>
        <v>768.2031568000001</v>
      </c>
      <c r="R1321" s="24">
        <v>771.4</v>
      </c>
      <c r="T1321" s="10">
        <f t="shared" si="142"/>
        <v>-0.4144209489240181</v>
      </c>
    </row>
    <row r="1322" spans="1:22" x14ac:dyDescent="0.25">
      <c r="A1322" s="23">
        <v>35</v>
      </c>
      <c r="C1322">
        <v>93</v>
      </c>
      <c r="D1322" t="s">
        <v>2600</v>
      </c>
      <c r="E1322" t="s">
        <v>2601</v>
      </c>
      <c r="F1322">
        <v>4</v>
      </c>
      <c r="G1322">
        <v>3</v>
      </c>
      <c r="H1322" t="s">
        <v>2981</v>
      </c>
      <c r="I1322" t="s">
        <v>2985</v>
      </c>
      <c r="J1322" s="23">
        <v>17</v>
      </c>
      <c r="L1322" s="23" t="s">
        <v>2558</v>
      </c>
      <c r="M1322" s="23">
        <f t="shared" si="144"/>
        <v>575.68643240000006</v>
      </c>
      <c r="N1322" s="23">
        <v>71</v>
      </c>
      <c r="O1322" s="23">
        <v>2</v>
      </c>
      <c r="P1322" s="38">
        <f t="shared" si="147"/>
        <v>72</v>
      </c>
      <c r="Q1322" s="41">
        <f>(M1322+N1322*$N$2+(O1322*$O$2)+P1322*$P$2)</f>
        <v>773.70647720000011</v>
      </c>
      <c r="R1322" s="16">
        <v>776.25300000000004</v>
      </c>
      <c r="T1322" s="10">
        <f t="shared" si="142"/>
        <v>-0.32805319915026859</v>
      </c>
    </row>
    <row r="1323" spans="1:22" x14ac:dyDescent="0.25">
      <c r="A1323" s="23">
        <v>35</v>
      </c>
      <c r="C1323">
        <v>94</v>
      </c>
      <c r="D1323" t="s">
        <v>2600</v>
      </c>
      <c r="E1323" t="s">
        <v>2601</v>
      </c>
      <c r="F1323">
        <v>4</v>
      </c>
      <c r="G1323">
        <v>3</v>
      </c>
      <c r="H1323" t="s">
        <v>2987</v>
      </c>
      <c r="I1323" t="s">
        <v>2988</v>
      </c>
      <c r="J1323" s="23">
        <v>17</v>
      </c>
      <c r="L1323" s="23" t="s">
        <v>2558</v>
      </c>
      <c r="M1323" s="23">
        <f t="shared" si="144"/>
        <v>575.68643240000006</v>
      </c>
      <c r="N1323" s="23">
        <v>72</v>
      </c>
      <c r="O1323" s="23">
        <v>2</v>
      </c>
      <c r="P1323" s="38">
        <f t="shared" si="147"/>
        <v>73</v>
      </c>
      <c r="Q1323" s="41">
        <f>(M1323+N1323*$N$2+(O1323*$O$2)+P1323*$P$2)</f>
        <v>776.45813740000017</v>
      </c>
      <c r="R1323" s="16">
        <v>779.16600000000005</v>
      </c>
      <c r="T1323" s="10">
        <f t="shared" si="142"/>
        <v>-0.34753346526926032</v>
      </c>
    </row>
    <row r="1324" spans="1:22" x14ac:dyDescent="0.25">
      <c r="A1324" s="23">
        <v>35</v>
      </c>
      <c r="C1324">
        <v>95</v>
      </c>
      <c r="D1324" t="s">
        <v>2600</v>
      </c>
      <c r="E1324" t="s">
        <v>2601</v>
      </c>
      <c r="F1324">
        <v>4</v>
      </c>
      <c r="G1324">
        <v>3</v>
      </c>
      <c r="H1324" t="s">
        <v>2989</v>
      </c>
      <c r="I1324" t="s">
        <v>2988</v>
      </c>
      <c r="J1324" s="23">
        <v>17</v>
      </c>
      <c r="L1324" s="23" t="s">
        <v>2558</v>
      </c>
      <c r="M1324" s="23">
        <f t="shared" si="144"/>
        <v>575.68643240000006</v>
      </c>
      <c r="N1324" s="23">
        <v>74</v>
      </c>
      <c r="O1324" s="23">
        <v>2</v>
      </c>
      <c r="P1324" s="38">
        <f t="shared" si="147"/>
        <v>75</v>
      </c>
      <c r="Q1324" s="41">
        <f>(M1324+N1324*$N$2+(O1324*$O$2)+P1324*$P$2)</f>
        <v>781.96145780000006</v>
      </c>
      <c r="R1324" s="16">
        <v>783.27499999999998</v>
      </c>
      <c r="T1324" s="10">
        <f t="shared" si="142"/>
        <v>-0.16769872650089884</v>
      </c>
      <c r="V1324" s="50">
        <v>1.4999999999999999E-7</v>
      </c>
    </row>
    <row r="1325" spans="1:22" x14ac:dyDescent="0.25">
      <c r="A1325" s="23">
        <v>35</v>
      </c>
      <c r="C1325">
        <v>96</v>
      </c>
      <c r="D1325" t="s">
        <v>2600</v>
      </c>
      <c r="E1325" t="s">
        <v>2601</v>
      </c>
      <c r="F1325">
        <v>4</v>
      </c>
      <c r="G1325">
        <v>3</v>
      </c>
      <c r="H1325" t="s">
        <v>2990</v>
      </c>
      <c r="I1325" t="s">
        <v>2988</v>
      </c>
      <c r="J1325" s="23">
        <v>17</v>
      </c>
      <c r="L1325" s="23" t="s">
        <v>2558</v>
      </c>
      <c r="M1325" s="23">
        <f t="shared" si="144"/>
        <v>575.68643240000006</v>
      </c>
      <c r="N1325" s="23">
        <v>75</v>
      </c>
      <c r="O1325" s="23">
        <v>2</v>
      </c>
      <c r="P1325" s="38">
        <f t="shared" si="147"/>
        <v>76</v>
      </c>
      <c r="Q1325" s="41">
        <f>(M1325+N1325*$N$2+(O1325*$O$2)+P1325*$P$2)</f>
        <v>784.71311800000012</v>
      </c>
      <c r="R1325" s="24">
        <v>785.6</v>
      </c>
      <c r="T1325" s="10">
        <f t="shared" si="142"/>
        <v>-0.11289231160894864</v>
      </c>
    </row>
    <row r="1326" spans="1:22" x14ac:dyDescent="0.25">
      <c r="A1326" s="23">
        <v>35</v>
      </c>
      <c r="C1326">
        <v>97</v>
      </c>
      <c r="D1326" t="s">
        <v>2600</v>
      </c>
      <c r="E1326" t="s">
        <v>2601</v>
      </c>
      <c r="F1326">
        <v>4</v>
      </c>
      <c r="G1326">
        <v>3</v>
      </c>
      <c r="H1326" t="s">
        <v>2991</v>
      </c>
      <c r="I1326" t="s">
        <v>2988</v>
      </c>
      <c r="J1326" s="23">
        <v>17</v>
      </c>
      <c r="L1326" s="23" t="s">
        <v>2558</v>
      </c>
      <c r="M1326" s="23">
        <f t="shared" si="144"/>
        <v>575.68643240000006</v>
      </c>
      <c r="N1326" s="23">
        <v>76</v>
      </c>
      <c r="O1326" s="23">
        <v>2</v>
      </c>
      <c r="P1326" s="38">
        <f t="shared" si="147"/>
        <v>77</v>
      </c>
      <c r="Q1326" s="41">
        <f>(M1326+N1326*$N$2+(O1326*$O$2)+P1326*$P$2)</f>
        <v>787.46477820000007</v>
      </c>
      <c r="R1326" s="16">
        <v>790.16200000000003</v>
      </c>
      <c r="T1326" s="10">
        <f t="shared" si="142"/>
        <v>-0.34135048255926831</v>
      </c>
    </row>
    <row r="1327" spans="1:22" x14ac:dyDescent="0.25">
      <c r="A1327" s="23">
        <v>35</v>
      </c>
      <c r="C1327">
        <v>98</v>
      </c>
      <c r="D1327" t="s">
        <v>2600</v>
      </c>
      <c r="E1327" t="s">
        <v>2601</v>
      </c>
      <c r="F1327">
        <v>4</v>
      </c>
      <c r="G1327">
        <v>3</v>
      </c>
      <c r="H1327" t="s">
        <v>2992</v>
      </c>
      <c r="I1327" t="s">
        <v>2988</v>
      </c>
      <c r="J1327" s="23">
        <v>17</v>
      </c>
    </row>
    <row r="1328" spans="1:22" x14ac:dyDescent="0.25">
      <c r="A1328" s="23">
        <v>36</v>
      </c>
      <c r="C1328">
        <v>36</v>
      </c>
      <c r="D1328" t="s">
        <v>2712</v>
      </c>
      <c r="E1328" t="s">
        <v>2713</v>
      </c>
      <c r="F1328">
        <v>4</v>
      </c>
      <c r="G1328">
        <v>3</v>
      </c>
      <c r="H1328" t="s">
        <v>2714</v>
      </c>
      <c r="I1328" t="s">
        <v>2715</v>
      </c>
      <c r="J1328" s="23">
        <v>0</v>
      </c>
      <c r="K1328" t="s">
        <v>58</v>
      </c>
      <c r="L1328" s="23" t="s">
        <v>21</v>
      </c>
    </row>
    <row r="1329" spans="1:12" x14ac:dyDescent="0.25">
      <c r="A1329" s="23">
        <v>36</v>
      </c>
      <c r="C1329">
        <v>37</v>
      </c>
      <c r="D1329" t="s">
        <v>2712</v>
      </c>
      <c r="E1329" t="s">
        <v>2713</v>
      </c>
      <c r="F1329">
        <v>4</v>
      </c>
      <c r="G1329">
        <v>3</v>
      </c>
      <c r="H1329" t="s">
        <v>2716</v>
      </c>
      <c r="I1329" t="s">
        <v>2717</v>
      </c>
      <c r="J1329" s="23">
        <v>0</v>
      </c>
      <c r="K1329" t="s">
        <v>58</v>
      </c>
      <c r="L1329" s="23" t="s">
        <v>34</v>
      </c>
    </row>
    <row r="1330" spans="1:12" x14ac:dyDescent="0.25">
      <c r="A1330" s="23">
        <v>36</v>
      </c>
      <c r="C1330">
        <v>38</v>
      </c>
      <c r="D1330" t="s">
        <v>2712</v>
      </c>
      <c r="E1330" t="s">
        <v>2713</v>
      </c>
      <c r="F1330">
        <v>4</v>
      </c>
      <c r="G1330">
        <v>3</v>
      </c>
      <c r="H1330" t="s">
        <v>2718</v>
      </c>
      <c r="I1330" t="s">
        <v>2719</v>
      </c>
      <c r="J1330" s="23">
        <v>1</v>
      </c>
      <c r="K1330" t="s">
        <v>58</v>
      </c>
      <c r="L1330" s="23" t="s">
        <v>65</v>
      </c>
    </row>
    <row r="1331" spans="1:12" x14ac:dyDescent="0.25">
      <c r="A1331" s="23">
        <v>36</v>
      </c>
      <c r="C1331">
        <v>39</v>
      </c>
      <c r="D1331" t="s">
        <v>2712</v>
      </c>
      <c r="E1331" t="s">
        <v>2713</v>
      </c>
      <c r="F1331">
        <v>4</v>
      </c>
      <c r="G1331">
        <v>3</v>
      </c>
      <c r="H1331" t="s">
        <v>2720</v>
      </c>
      <c r="I1331" t="s">
        <v>2721</v>
      </c>
      <c r="J1331" s="23">
        <v>1</v>
      </c>
      <c r="K1331" t="s">
        <v>58</v>
      </c>
    </row>
    <row r="1332" spans="1:12" x14ac:dyDescent="0.25">
      <c r="A1332" s="23">
        <v>36</v>
      </c>
      <c r="C1332">
        <v>40</v>
      </c>
      <c r="D1332" t="s">
        <v>2712</v>
      </c>
      <c r="E1332" t="s">
        <v>2713</v>
      </c>
      <c r="F1332">
        <v>4</v>
      </c>
      <c r="G1332">
        <v>3</v>
      </c>
      <c r="H1332" t="s">
        <v>2722</v>
      </c>
      <c r="I1332" t="s">
        <v>2723</v>
      </c>
      <c r="J1332" s="23">
        <v>2</v>
      </c>
      <c r="K1332" t="s">
        <v>58</v>
      </c>
    </row>
    <row r="1333" spans="1:12" x14ac:dyDescent="0.25">
      <c r="A1333" s="23">
        <v>36</v>
      </c>
      <c r="C1333">
        <v>41</v>
      </c>
      <c r="D1333" t="s">
        <v>2712</v>
      </c>
      <c r="E1333" t="s">
        <v>2713</v>
      </c>
      <c r="F1333">
        <v>4</v>
      </c>
      <c r="G1333">
        <v>3</v>
      </c>
      <c r="H1333" t="s">
        <v>2724</v>
      </c>
      <c r="I1333" t="s">
        <v>2725</v>
      </c>
      <c r="J1333" s="23">
        <v>2</v>
      </c>
      <c r="K1333" t="s">
        <v>58</v>
      </c>
    </row>
    <row r="1334" spans="1:12" x14ac:dyDescent="0.25">
      <c r="A1334" s="23">
        <v>36</v>
      </c>
      <c r="C1334">
        <v>42</v>
      </c>
      <c r="D1334" t="s">
        <v>2712</v>
      </c>
      <c r="E1334" t="s">
        <v>2713</v>
      </c>
      <c r="F1334">
        <v>4</v>
      </c>
      <c r="G1334">
        <v>3</v>
      </c>
      <c r="H1334" t="s">
        <v>2726</v>
      </c>
      <c r="I1334" t="s">
        <v>2727</v>
      </c>
      <c r="J1334" s="23">
        <v>3</v>
      </c>
      <c r="K1334" t="s">
        <v>58</v>
      </c>
    </row>
    <row r="1335" spans="1:12" x14ac:dyDescent="0.25">
      <c r="A1335" s="23">
        <v>36</v>
      </c>
      <c r="C1335">
        <v>43</v>
      </c>
      <c r="D1335" t="s">
        <v>2712</v>
      </c>
      <c r="E1335" t="s">
        <v>2713</v>
      </c>
      <c r="F1335">
        <v>4</v>
      </c>
      <c r="G1335">
        <v>3</v>
      </c>
      <c r="H1335" t="s">
        <v>2728</v>
      </c>
      <c r="I1335" t="s">
        <v>2729</v>
      </c>
      <c r="J1335" s="23">
        <v>3</v>
      </c>
      <c r="K1335" t="s">
        <v>58</v>
      </c>
    </row>
    <row r="1336" spans="1:12" x14ac:dyDescent="0.25">
      <c r="A1336" s="23">
        <v>36</v>
      </c>
      <c r="C1336">
        <v>44</v>
      </c>
      <c r="D1336" t="s">
        <v>2712</v>
      </c>
      <c r="E1336" t="s">
        <v>2713</v>
      </c>
      <c r="F1336">
        <v>4</v>
      </c>
      <c r="G1336">
        <v>3</v>
      </c>
      <c r="H1336" t="s">
        <v>2730</v>
      </c>
      <c r="I1336" t="s">
        <v>2731</v>
      </c>
      <c r="J1336" s="23">
        <v>4</v>
      </c>
      <c r="K1336" t="s">
        <v>58</v>
      </c>
    </row>
    <row r="1337" spans="1:12" x14ac:dyDescent="0.25">
      <c r="A1337" s="23">
        <v>36</v>
      </c>
      <c r="C1337">
        <v>45</v>
      </c>
      <c r="D1337" t="s">
        <v>2712</v>
      </c>
      <c r="E1337" t="s">
        <v>2713</v>
      </c>
      <c r="F1337">
        <v>4</v>
      </c>
      <c r="G1337">
        <v>3</v>
      </c>
      <c r="H1337" t="s">
        <v>2732</v>
      </c>
      <c r="I1337" t="s">
        <v>2733</v>
      </c>
      <c r="J1337" s="23">
        <v>4</v>
      </c>
      <c r="K1337" t="s">
        <v>58</v>
      </c>
    </row>
    <row r="1338" spans="1:12" x14ac:dyDescent="0.25">
      <c r="A1338" s="23">
        <v>36</v>
      </c>
      <c r="C1338">
        <v>46</v>
      </c>
      <c r="D1338" t="s">
        <v>2712</v>
      </c>
      <c r="E1338" t="s">
        <v>2713</v>
      </c>
      <c r="F1338">
        <v>4</v>
      </c>
      <c r="G1338">
        <v>3</v>
      </c>
      <c r="H1338" t="s">
        <v>2734</v>
      </c>
      <c r="I1338" t="s">
        <v>2735</v>
      </c>
      <c r="J1338" s="23">
        <v>5</v>
      </c>
      <c r="K1338" t="s">
        <v>58</v>
      </c>
    </row>
    <row r="1339" spans="1:12" x14ac:dyDescent="0.25">
      <c r="A1339" s="23">
        <v>36</v>
      </c>
      <c r="C1339">
        <v>47</v>
      </c>
      <c r="D1339" t="s">
        <v>2712</v>
      </c>
      <c r="E1339" t="s">
        <v>2713</v>
      </c>
      <c r="F1339">
        <v>4</v>
      </c>
      <c r="G1339">
        <v>3</v>
      </c>
      <c r="H1339" t="s">
        <v>2736</v>
      </c>
      <c r="I1339" t="s">
        <v>2737</v>
      </c>
      <c r="J1339" s="23">
        <v>5</v>
      </c>
      <c r="K1339" t="s">
        <v>58</v>
      </c>
    </row>
    <row r="1340" spans="1:12" x14ac:dyDescent="0.25">
      <c r="A1340" s="23">
        <v>36</v>
      </c>
      <c r="C1340">
        <v>48</v>
      </c>
      <c r="D1340" t="s">
        <v>2712</v>
      </c>
      <c r="E1340" t="s">
        <v>2713</v>
      </c>
      <c r="F1340">
        <v>4</v>
      </c>
      <c r="G1340">
        <v>3</v>
      </c>
      <c r="H1340" t="s">
        <v>2738</v>
      </c>
      <c r="I1340" t="s">
        <v>2739</v>
      </c>
      <c r="J1340" s="23">
        <v>6</v>
      </c>
      <c r="K1340" t="s">
        <v>58</v>
      </c>
    </row>
    <row r="1341" spans="1:12" x14ac:dyDescent="0.25">
      <c r="A1341" s="23">
        <v>36</v>
      </c>
      <c r="C1341">
        <v>49</v>
      </c>
      <c r="D1341" t="s">
        <v>2712</v>
      </c>
      <c r="E1341" t="s">
        <v>2713</v>
      </c>
      <c r="F1341">
        <v>4</v>
      </c>
      <c r="G1341">
        <v>3</v>
      </c>
      <c r="H1341" t="s">
        <v>2740</v>
      </c>
      <c r="I1341" t="s">
        <v>2741</v>
      </c>
      <c r="J1341" s="23">
        <v>6</v>
      </c>
      <c r="K1341" t="s">
        <v>58</v>
      </c>
    </row>
    <row r="1342" spans="1:12" x14ac:dyDescent="0.25">
      <c r="A1342" s="23">
        <v>36</v>
      </c>
      <c r="C1342">
        <v>50</v>
      </c>
      <c r="D1342" t="s">
        <v>2712</v>
      </c>
      <c r="E1342" t="s">
        <v>2713</v>
      </c>
      <c r="F1342">
        <v>4</v>
      </c>
      <c r="G1342">
        <v>3</v>
      </c>
      <c r="H1342" t="s">
        <v>2742</v>
      </c>
      <c r="I1342" t="s">
        <v>2743</v>
      </c>
      <c r="J1342" s="23">
        <v>7</v>
      </c>
      <c r="K1342" t="s">
        <v>58</v>
      </c>
    </row>
    <row r="1343" spans="1:12" x14ac:dyDescent="0.25">
      <c r="A1343" s="23">
        <v>36</v>
      </c>
      <c r="C1343">
        <v>51</v>
      </c>
      <c r="D1343" t="s">
        <v>2712</v>
      </c>
      <c r="E1343" t="s">
        <v>2713</v>
      </c>
      <c r="F1343">
        <v>4</v>
      </c>
      <c r="G1343">
        <v>3</v>
      </c>
      <c r="H1343" t="s">
        <v>2744</v>
      </c>
      <c r="I1343" t="s">
        <v>2745</v>
      </c>
      <c r="J1343" s="23">
        <v>7</v>
      </c>
      <c r="K1343" t="s">
        <v>58</v>
      </c>
    </row>
    <row r="1344" spans="1:12" x14ac:dyDescent="0.25">
      <c r="A1344" s="23">
        <v>36</v>
      </c>
      <c r="C1344">
        <v>52</v>
      </c>
      <c r="D1344" t="s">
        <v>2712</v>
      </c>
      <c r="E1344" t="s">
        <v>2713</v>
      </c>
      <c r="F1344">
        <v>4</v>
      </c>
      <c r="G1344">
        <v>3</v>
      </c>
      <c r="H1344" t="s">
        <v>2746</v>
      </c>
      <c r="I1344" t="s">
        <v>2747</v>
      </c>
      <c r="J1344" s="23">
        <v>8</v>
      </c>
      <c r="K1344" t="s">
        <v>58</v>
      </c>
    </row>
    <row r="1345" spans="1:22" x14ac:dyDescent="0.25">
      <c r="A1345" s="23">
        <v>36</v>
      </c>
      <c r="C1345">
        <v>53</v>
      </c>
      <c r="D1345" t="s">
        <v>2712</v>
      </c>
      <c r="E1345" t="s">
        <v>2713</v>
      </c>
      <c r="F1345">
        <v>4</v>
      </c>
      <c r="G1345">
        <v>3</v>
      </c>
      <c r="H1345" t="s">
        <v>2748</v>
      </c>
      <c r="I1345" t="s">
        <v>2749</v>
      </c>
      <c r="J1345" s="23">
        <v>8</v>
      </c>
      <c r="K1345" t="s">
        <v>58</v>
      </c>
    </row>
    <row r="1346" spans="1:22" x14ac:dyDescent="0.25">
      <c r="A1346" s="23">
        <v>36</v>
      </c>
      <c r="C1346">
        <v>54</v>
      </c>
      <c r="D1346" t="s">
        <v>2712</v>
      </c>
      <c r="E1346" t="s">
        <v>2713</v>
      </c>
      <c r="F1346">
        <v>4</v>
      </c>
      <c r="G1346">
        <v>3</v>
      </c>
      <c r="H1346" t="s">
        <v>2750</v>
      </c>
      <c r="I1346" t="s">
        <v>2751</v>
      </c>
      <c r="J1346" s="23">
        <v>9</v>
      </c>
      <c r="K1346" t="s">
        <v>58</v>
      </c>
    </row>
    <row r="1347" spans="1:22" x14ac:dyDescent="0.25">
      <c r="A1347" s="23">
        <v>36</v>
      </c>
      <c r="C1347">
        <v>55</v>
      </c>
      <c r="D1347" t="s">
        <v>2712</v>
      </c>
      <c r="E1347" t="s">
        <v>2713</v>
      </c>
      <c r="F1347">
        <v>4</v>
      </c>
      <c r="G1347">
        <v>3</v>
      </c>
      <c r="H1347" t="s">
        <v>2752</v>
      </c>
      <c r="I1347" t="s">
        <v>2753</v>
      </c>
      <c r="J1347" s="23">
        <v>9</v>
      </c>
      <c r="K1347" t="s">
        <v>58</v>
      </c>
    </row>
    <row r="1348" spans="1:22" s="18" customFormat="1" x14ac:dyDescent="0.25">
      <c r="A1348" s="36">
        <v>36</v>
      </c>
      <c r="C1348" s="18">
        <v>56</v>
      </c>
      <c r="D1348" s="18" t="s">
        <v>2712</v>
      </c>
      <c r="E1348" s="18" t="s">
        <v>2713</v>
      </c>
      <c r="F1348" s="18">
        <v>4</v>
      </c>
      <c r="G1348" s="18">
        <v>3</v>
      </c>
      <c r="H1348" s="18" t="s">
        <v>2754</v>
      </c>
      <c r="I1348" s="18" t="s">
        <v>2755</v>
      </c>
      <c r="J1348" s="36">
        <v>10</v>
      </c>
      <c r="K1348" s="18" t="s">
        <v>58</v>
      </c>
      <c r="L1348" s="36"/>
      <c r="M1348" s="36"/>
      <c r="N1348" s="36"/>
      <c r="O1348" s="36"/>
      <c r="P1348" s="36"/>
      <c r="Q1348" s="36"/>
      <c r="R1348" s="36"/>
      <c r="U1348" s="36"/>
      <c r="V1348" s="36"/>
    </row>
    <row r="1349" spans="1:22" x14ac:dyDescent="0.25">
      <c r="A1349" s="23">
        <v>36</v>
      </c>
      <c r="C1349">
        <v>57</v>
      </c>
      <c r="D1349" t="s">
        <v>2712</v>
      </c>
      <c r="E1349" t="s">
        <v>2713</v>
      </c>
      <c r="F1349">
        <v>4</v>
      </c>
      <c r="G1349">
        <v>3</v>
      </c>
      <c r="H1349" t="s">
        <v>2756</v>
      </c>
      <c r="I1349" t="s">
        <v>2757</v>
      </c>
      <c r="J1349" s="23">
        <v>10</v>
      </c>
      <c r="K1349" t="s">
        <v>58</v>
      </c>
    </row>
    <row r="1350" spans="1:22" x14ac:dyDescent="0.25">
      <c r="A1350" s="23">
        <v>36</v>
      </c>
      <c r="C1350">
        <v>58</v>
      </c>
      <c r="D1350" t="s">
        <v>2712</v>
      </c>
      <c r="E1350" t="s">
        <v>2713</v>
      </c>
      <c r="F1350">
        <v>4</v>
      </c>
      <c r="G1350">
        <v>3</v>
      </c>
      <c r="H1350" t="s">
        <v>2758</v>
      </c>
      <c r="I1350" t="s">
        <v>2759</v>
      </c>
      <c r="J1350" s="23">
        <v>11</v>
      </c>
      <c r="K1350" t="s">
        <v>58</v>
      </c>
    </row>
    <row r="1351" spans="1:22" x14ac:dyDescent="0.25">
      <c r="A1351" s="23">
        <v>36</v>
      </c>
      <c r="C1351">
        <v>59</v>
      </c>
      <c r="D1351" t="s">
        <v>2712</v>
      </c>
      <c r="E1351" t="s">
        <v>2713</v>
      </c>
      <c r="F1351">
        <v>4</v>
      </c>
      <c r="G1351">
        <v>3</v>
      </c>
      <c r="H1351" t="s">
        <v>2760</v>
      </c>
      <c r="I1351" t="s">
        <v>2761</v>
      </c>
      <c r="J1351" s="23">
        <v>11</v>
      </c>
      <c r="K1351" t="s">
        <v>58</v>
      </c>
    </row>
    <row r="1352" spans="1:22" x14ac:dyDescent="0.25">
      <c r="A1352" s="23">
        <v>36</v>
      </c>
      <c r="C1352">
        <v>60</v>
      </c>
      <c r="D1352" t="s">
        <v>2712</v>
      </c>
      <c r="E1352" t="s">
        <v>2713</v>
      </c>
      <c r="F1352">
        <v>4</v>
      </c>
      <c r="G1352">
        <v>3</v>
      </c>
      <c r="H1352" t="s">
        <v>2762</v>
      </c>
      <c r="I1352" t="s">
        <v>2763</v>
      </c>
      <c r="J1352" s="23">
        <v>12</v>
      </c>
      <c r="K1352" t="s">
        <v>58</v>
      </c>
    </row>
    <row r="1353" spans="1:22" x14ac:dyDescent="0.25">
      <c r="A1353" s="23">
        <v>36</v>
      </c>
      <c r="C1353">
        <v>61</v>
      </c>
      <c r="D1353" t="s">
        <v>2712</v>
      </c>
      <c r="E1353" t="s">
        <v>2713</v>
      </c>
      <c r="F1353">
        <v>4</v>
      </c>
      <c r="G1353">
        <v>3</v>
      </c>
      <c r="H1353" t="s">
        <v>2764</v>
      </c>
      <c r="I1353" t="s">
        <v>2765</v>
      </c>
      <c r="J1353" s="23">
        <v>12</v>
      </c>
      <c r="K1353" t="s">
        <v>58</v>
      </c>
    </row>
    <row r="1354" spans="1:22" x14ac:dyDescent="0.25">
      <c r="A1354" s="23">
        <v>36</v>
      </c>
      <c r="C1354">
        <v>62</v>
      </c>
      <c r="D1354" t="s">
        <v>2712</v>
      </c>
      <c r="E1354" t="s">
        <v>2713</v>
      </c>
      <c r="F1354">
        <v>4</v>
      </c>
      <c r="G1354">
        <v>3</v>
      </c>
      <c r="H1354" t="s">
        <v>2766</v>
      </c>
      <c r="I1354" t="s">
        <v>2767</v>
      </c>
      <c r="J1354" s="23">
        <v>13</v>
      </c>
      <c r="K1354" t="s">
        <v>58</v>
      </c>
    </row>
    <row r="1355" spans="1:22" x14ac:dyDescent="0.25">
      <c r="A1355" s="23">
        <v>36</v>
      </c>
      <c r="C1355">
        <v>63</v>
      </c>
      <c r="D1355" t="s">
        <v>2712</v>
      </c>
      <c r="E1355" t="s">
        <v>2713</v>
      </c>
      <c r="F1355">
        <v>4</v>
      </c>
      <c r="G1355">
        <v>3</v>
      </c>
      <c r="H1355" t="s">
        <v>2768</v>
      </c>
      <c r="I1355" t="s">
        <v>2769</v>
      </c>
      <c r="J1355" s="23">
        <v>13</v>
      </c>
      <c r="K1355" t="s">
        <v>58</v>
      </c>
    </row>
    <row r="1356" spans="1:22" x14ac:dyDescent="0.25">
      <c r="A1356" s="23">
        <v>36</v>
      </c>
      <c r="C1356">
        <v>64</v>
      </c>
      <c r="D1356" t="s">
        <v>2712</v>
      </c>
      <c r="E1356" t="s">
        <v>2713</v>
      </c>
      <c r="F1356">
        <v>4</v>
      </c>
      <c r="G1356">
        <v>3</v>
      </c>
      <c r="H1356" t="s">
        <v>2770</v>
      </c>
      <c r="I1356" t="s">
        <v>2771</v>
      </c>
      <c r="J1356" s="23">
        <v>14</v>
      </c>
      <c r="K1356" t="s">
        <v>58</v>
      </c>
    </row>
    <row r="1357" spans="1:22" x14ac:dyDescent="0.25">
      <c r="A1357" s="23">
        <v>36</v>
      </c>
      <c r="C1357">
        <v>65</v>
      </c>
      <c r="D1357" t="s">
        <v>2712</v>
      </c>
      <c r="E1357" t="s">
        <v>2713</v>
      </c>
      <c r="F1357">
        <v>4</v>
      </c>
      <c r="G1357">
        <v>3</v>
      </c>
      <c r="H1357" t="s">
        <v>2772</v>
      </c>
      <c r="I1357" t="s">
        <v>2773</v>
      </c>
      <c r="J1357" s="23">
        <v>14</v>
      </c>
      <c r="K1357" t="s">
        <v>58</v>
      </c>
      <c r="S1357" s="25" t="s">
        <v>2993</v>
      </c>
      <c r="T1357" s="10"/>
      <c r="V1357" s="23">
        <v>0.02</v>
      </c>
    </row>
    <row r="1358" spans="1:22" x14ac:dyDescent="0.25">
      <c r="A1358" s="23">
        <v>36</v>
      </c>
      <c r="C1358">
        <v>66</v>
      </c>
      <c r="D1358" t="s">
        <v>2712</v>
      </c>
      <c r="E1358" t="s">
        <v>2713</v>
      </c>
      <c r="F1358">
        <v>4</v>
      </c>
      <c r="G1358">
        <v>3</v>
      </c>
      <c r="H1358" t="s">
        <v>2774</v>
      </c>
      <c r="I1358" t="s">
        <v>2775</v>
      </c>
      <c r="J1358" s="23">
        <v>15</v>
      </c>
      <c r="K1358" s="1" t="s">
        <v>2842</v>
      </c>
      <c r="L1358" s="23" t="s">
        <v>2093</v>
      </c>
      <c r="M1358" s="41">
        <f>$Q$1003</f>
        <v>513.75320640000007</v>
      </c>
      <c r="N1358" s="38">
        <v>12</v>
      </c>
      <c r="O1358" s="23">
        <v>12</v>
      </c>
      <c r="P1358" s="38">
        <v>12</v>
      </c>
      <c r="Q1358" s="41"/>
      <c r="R1358" s="55">
        <v>556</v>
      </c>
      <c r="S1358" s="25" t="s">
        <v>3000</v>
      </c>
      <c r="T1358" s="10">
        <f t="shared" ref="T1358:T1388" si="148">(Q1358-R1358)/R1358*100</f>
        <v>-100</v>
      </c>
      <c r="V1358" s="23">
        <v>0.03</v>
      </c>
    </row>
    <row r="1359" spans="1:22" x14ac:dyDescent="0.25">
      <c r="A1359" s="23">
        <v>36</v>
      </c>
      <c r="C1359">
        <v>67</v>
      </c>
      <c r="D1359" t="s">
        <v>2712</v>
      </c>
      <c r="E1359" t="s">
        <v>2713</v>
      </c>
      <c r="F1359">
        <v>4</v>
      </c>
      <c r="G1359">
        <v>3</v>
      </c>
      <c r="H1359" t="s">
        <v>2776</v>
      </c>
      <c r="I1359" t="s">
        <v>2777</v>
      </c>
      <c r="J1359" s="23">
        <v>15</v>
      </c>
      <c r="K1359" s="1" t="s">
        <v>2842</v>
      </c>
      <c r="L1359" s="23" t="s">
        <v>2093</v>
      </c>
      <c r="M1359" s="41">
        <f>$Q$1003</f>
        <v>513.75320640000007</v>
      </c>
      <c r="N1359" s="23">
        <v>4</v>
      </c>
      <c r="O1359" s="23">
        <v>4</v>
      </c>
      <c r="P1359" s="23">
        <v>4</v>
      </c>
      <c r="Q1359" s="41">
        <f>(M1359+N1359*$N$2+(O1359*$O$2)+P1359*$P$2)</f>
        <v>528.71699679999995</v>
      </c>
      <c r="R1359" s="41">
        <v>528.16</v>
      </c>
      <c r="T1359" s="10">
        <f t="shared" si="148"/>
        <v>0.10545986064828443</v>
      </c>
      <c r="V1359" s="23">
        <v>0.08</v>
      </c>
    </row>
    <row r="1360" spans="1:22" x14ac:dyDescent="0.25">
      <c r="A1360" s="23">
        <v>36</v>
      </c>
      <c r="C1360">
        <v>68</v>
      </c>
      <c r="D1360" t="s">
        <v>2712</v>
      </c>
      <c r="E1360" t="s">
        <v>2713</v>
      </c>
      <c r="F1360">
        <v>4</v>
      </c>
      <c r="G1360">
        <v>3</v>
      </c>
      <c r="H1360" t="s">
        <v>2778</v>
      </c>
      <c r="I1360" t="s">
        <v>2779</v>
      </c>
      <c r="J1360" s="23">
        <v>16</v>
      </c>
      <c r="K1360" s="1" t="s">
        <v>2842</v>
      </c>
      <c r="L1360" s="23" t="s">
        <v>2320</v>
      </c>
      <c r="M1360" s="41">
        <f>$Q$1119</f>
        <v>545.75885159999996</v>
      </c>
      <c r="N1360" s="23">
        <v>0</v>
      </c>
      <c r="O1360" s="23">
        <v>0</v>
      </c>
      <c r="P1360" s="23">
        <v>0</v>
      </c>
      <c r="Q1360" s="41">
        <f>(M1360+N1360*$N$2+(O1360*$O$2)+P1360*$P$2)</f>
        <v>545.75885159999996</v>
      </c>
      <c r="R1360" s="41">
        <v>546.31100000000004</v>
      </c>
      <c r="T1360" s="10">
        <f t="shared" si="148"/>
        <v>-0.1010685122576844</v>
      </c>
      <c r="V1360" s="23">
        <v>0.12</v>
      </c>
    </row>
    <row r="1361" spans="1:22" x14ac:dyDescent="0.25">
      <c r="A1361" s="23">
        <v>36</v>
      </c>
      <c r="C1361">
        <v>69</v>
      </c>
      <c r="D1361" t="s">
        <v>2712</v>
      </c>
      <c r="E1361" t="s">
        <v>2713</v>
      </c>
      <c r="F1361">
        <v>4</v>
      </c>
      <c r="G1361">
        <v>3</v>
      </c>
      <c r="H1361" t="s">
        <v>2780</v>
      </c>
      <c r="I1361" t="s">
        <v>2781</v>
      </c>
      <c r="J1361" s="23">
        <v>16</v>
      </c>
      <c r="K1361" s="1" t="s">
        <v>2842</v>
      </c>
      <c r="L1361" s="23" t="s">
        <v>2320</v>
      </c>
      <c r="M1361" s="41">
        <f>$Q$1119</f>
        <v>545.75885159999996</v>
      </c>
      <c r="N1361" s="23">
        <v>4</v>
      </c>
      <c r="O1361" s="23">
        <v>2</v>
      </c>
      <c r="P1361" s="23">
        <v>4</v>
      </c>
      <c r="Q1361" s="41">
        <f>(M1361+N1361*$N$2+(O1361*$O$2)+P1361*$P$2)</f>
        <v>558.7440671999999</v>
      </c>
      <c r="R1361" s="41">
        <v>560.89300000000003</v>
      </c>
      <c r="T1361" s="10">
        <f t="shared" si="148"/>
        <v>-0.383127049187657</v>
      </c>
      <c r="V1361" s="23">
        <v>0.2</v>
      </c>
    </row>
    <row r="1362" spans="1:22" x14ac:dyDescent="0.25">
      <c r="A1362" s="23">
        <v>36</v>
      </c>
      <c r="C1362">
        <v>70</v>
      </c>
      <c r="D1362" t="s">
        <v>2712</v>
      </c>
      <c r="E1362" t="s">
        <v>2713</v>
      </c>
      <c r="F1362">
        <v>4</v>
      </c>
      <c r="G1362">
        <v>3</v>
      </c>
      <c r="H1362" t="s">
        <v>2782</v>
      </c>
      <c r="I1362" t="s">
        <v>2783</v>
      </c>
      <c r="J1362" s="23">
        <v>17</v>
      </c>
      <c r="K1362" s="1" t="s">
        <v>2842</v>
      </c>
      <c r="L1362" s="23" t="s">
        <v>2558</v>
      </c>
      <c r="M1362" s="23">
        <f>$Q$1238</f>
        <v>575.68643240000006</v>
      </c>
      <c r="N1362" s="23">
        <v>0</v>
      </c>
      <c r="O1362" s="23">
        <v>0</v>
      </c>
      <c r="P1362" s="23">
        <v>0</v>
      </c>
      <c r="Q1362" s="41">
        <f>(M1362+N1362*$N$2+(O1362*$O$2)+P1362*$P$2)</f>
        <v>575.68643240000006</v>
      </c>
      <c r="R1362" s="41">
        <v>577.92499999999995</v>
      </c>
      <c r="T1362" s="10">
        <f t="shared" si="148"/>
        <v>-0.38734569364535137</v>
      </c>
      <c r="V1362" s="23">
        <v>44.5</v>
      </c>
    </row>
    <row r="1363" spans="1:22" x14ac:dyDescent="0.25">
      <c r="A1363" s="23">
        <v>36</v>
      </c>
      <c r="C1363">
        <v>71</v>
      </c>
      <c r="D1363" t="s">
        <v>2712</v>
      </c>
      <c r="E1363" t="s">
        <v>2713</v>
      </c>
      <c r="F1363">
        <v>4</v>
      </c>
      <c r="G1363">
        <v>3</v>
      </c>
      <c r="H1363" t="s">
        <v>2784</v>
      </c>
      <c r="I1363" t="s">
        <v>2785</v>
      </c>
      <c r="J1363" s="23">
        <v>17</v>
      </c>
      <c r="L1363" s="23" t="s">
        <v>2558</v>
      </c>
      <c r="M1363" s="23">
        <f>$Q$1238</f>
        <v>575.68643240000006</v>
      </c>
      <c r="N1363" s="23">
        <v>4</v>
      </c>
      <c r="O1363" s="23">
        <v>4</v>
      </c>
      <c r="P1363" s="23">
        <v>4</v>
      </c>
      <c r="Q1363" s="41">
        <f>(M1363+N1363*$N$2+(O1363*$O$2)+P1363*$P$2)</f>
        <v>590.65022279999994</v>
      </c>
      <c r="R1363" s="41">
        <v>591.22199999999998</v>
      </c>
      <c r="T1363" s="10">
        <f t="shared" si="148"/>
        <v>-9.6711083146439461E-2</v>
      </c>
      <c r="V1363" s="23">
        <v>21</v>
      </c>
    </row>
    <row r="1364" spans="1:22" s="1" customFormat="1" x14ac:dyDescent="0.25">
      <c r="A1364" s="33">
        <v>36</v>
      </c>
      <c r="C1364" s="1">
        <v>72</v>
      </c>
      <c r="D1364" s="1" t="s">
        <v>2712</v>
      </c>
      <c r="E1364" s="1" t="s">
        <v>2713</v>
      </c>
      <c r="F1364" s="1">
        <v>4</v>
      </c>
      <c r="G1364" s="1">
        <v>3</v>
      </c>
      <c r="H1364" s="1" t="s">
        <v>2786</v>
      </c>
      <c r="I1364" s="1" t="s">
        <v>2787</v>
      </c>
      <c r="J1364" s="33">
        <v>18</v>
      </c>
      <c r="L1364" s="33" t="s">
        <v>2994</v>
      </c>
      <c r="M1364" s="33">
        <f>$Q$16*18</f>
        <v>508.76455680000004</v>
      </c>
      <c r="N1364" s="33">
        <v>26</v>
      </c>
      <c r="O1364" s="33">
        <v>26</v>
      </c>
      <c r="P1364" s="33">
        <v>26</v>
      </c>
      <c r="Q1364" s="51">
        <f>(M1364+N1364*$N$2+(O1364*$O$2)+P1364*$P$2)</f>
        <v>606.02919440000005</v>
      </c>
      <c r="R1364" s="51">
        <v>606.91099999999994</v>
      </c>
      <c r="T1364" s="11">
        <f t="shared" si="148"/>
        <v>-0.14529405464720418</v>
      </c>
      <c r="U1364" s="33"/>
      <c r="V1364" s="33">
        <v>17.100000000000001</v>
      </c>
    </row>
    <row r="1365" spans="1:22" x14ac:dyDescent="0.25">
      <c r="A1365" s="23">
        <v>36</v>
      </c>
      <c r="C1365">
        <v>73</v>
      </c>
      <c r="D1365" t="s">
        <v>2712</v>
      </c>
      <c r="E1365" t="s">
        <v>2713</v>
      </c>
      <c r="F1365">
        <v>4</v>
      </c>
      <c r="G1365">
        <v>3</v>
      </c>
      <c r="H1365" t="s">
        <v>2788</v>
      </c>
      <c r="I1365" t="s">
        <v>2789</v>
      </c>
      <c r="J1365" s="23">
        <v>18</v>
      </c>
      <c r="L1365" s="23" t="s">
        <v>2786</v>
      </c>
      <c r="M1365" s="41">
        <f>$Q$1364</f>
        <v>606.02919440000005</v>
      </c>
      <c r="N1365" s="23">
        <v>4</v>
      </c>
      <c r="O1365" s="23">
        <v>0</v>
      </c>
      <c r="P1365" s="23">
        <v>4</v>
      </c>
      <c r="Q1365" s="41">
        <f>(M1365+N1365*$N$2+(O1365*$O$2)+P1365*$P$2)</f>
        <v>617.03583519999995</v>
      </c>
      <c r="R1365" s="41">
        <v>617.59299999999996</v>
      </c>
      <c r="T1365" s="10">
        <f t="shared" si="148"/>
        <v>-9.0215530292605262E-2</v>
      </c>
      <c r="V1365" s="23">
        <v>28.8</v>
      </c>
    </row>
    <row r="1366" spans="1:22" x14ac:dyDescent="0.25">
      <c r="A1366" s="23">
        <v>36</v>
      </c>
      <c r="C1366">
        <v>74</v>
      </c>
      <c r="D1366" t="s">
        <v>2712</v>
      </c>
      <c r="E1366" t="s">
        <v>2713</v>
      </c>
      <c r="F1366">
        <v>4</v>
      </c>
      <c r="G1366">
        <v>3</v>
      </c>
      <c r="H1366" t="s">
        <v>2790</v>
      </c>
      <c r="I1366" t="s">
        <v>2791</v>
      </c>
      <c r="J1366" s="23">
        <v>18</v>
      </c>
      <c r="L1366" s="23" t="s">
        <v>2786</v>
      </c>
      <c r="M1366" s="41">
        <f>$Q$1364</f>
        <v>606.02919440000005</v>
      </c>
      <c r="N1366" s="23">
        <v>9</v>
      </c>
      <c r="O1366" s="23">
        <v>0</v>
      </c>
      <c r="P1366" s="23">
        <v>9</v>
      </c>
      <c r="Q1366" s="41">
        <f>(M1366+N1366*$N$2+(O1366*$O$2)+P1366*$P$2)</f>
        <v>630.79413620000014</v>
      </c>
      <c r="R1366" s="41">
        <v>631.44500000000005</v>
      </c>
      <c r="T1366" s="10">
        <f t="shared" si="148"/>
        <v>-0.10307529555225092</v>
      </c>
      <c r="V1366" s="23">
        <v>690</v>
      </c>
    </row>
    <row r="1367" spans="1:22" x14ac:dyDescent="0.25">
      <c r="A1367" s="23">
        <v>36</v>
      </c>
      <c r="C1367">
        <v>75</v>
      </c>
      <c r="D1367" t="s">
        <v>2712</v>
      </c>
      <c r="E1367" t="s">
        <v>2713</v>
      </c>
      <c r="F1367">
        <v>4</v>
      </c>
      <c r="G1367">
        <v>3</v>
      </c>
      <c r="H1367" t="s">
        <v>2792</v>
      </c>
      <c r="I1367" t="s">
        <v>2793</v>
      </c>
      <c r="J1367" s="23">
        <v>18</v>
      </c>
      <c r="L1367" s="23" t="s">
        <v>2786</v>
      </c>
      <c r="M1367" s="41">
        <f>$Q$1364</f>
        <v>606.02919440000005</v>
      </c>
      <c r="N1367" s="38">
        <v>12</v>
      </c>
      <c r="O1367" s="38">
        <v>0</v>
      </c>
      <c r="P1367" s="38">
        <v>12</v>
      </c>
      <c r="Q1367" s="41">
        <f>(M1367+N1367*$N$2+(O1367*$O$2)+P1367*$P$2)</f>
        <v>639.04911679999998</v>
      </c>
      <c r="R1367" s="41">
        <v>641.50800000000004</v>
      </c>
      <c r="T1367" s="10">
        <f t="shared" si="148"/>
        <v>-0.38329735560586292</v>
      </c>
      <c r="V1367" s="23">
        <v>29200</v>
      </c>
    </row>
    <row r="1368" spans="1:22" x14ac:dyDescent="0.25">
      <c r="A1368" s="23">
        <v>36</v>
      </c>
      <c r="C1368">
        <v>76</v>
      </c>
      <c r="D1368" t="s">
        <v>2712</v>
      </c>
      <c r="E1368" t="s">
        <v>2713</v>
      </c>
      <c r="F1368">
        <v>4</v>
      </c>
      <c r="G1368">
        <v>3</v>
      </c>
      <c r="H1368" t="s">
        <v>2794</v>
      </c>
      <c r="I1368" t="s">
        <v>2795</v>
      </c>
      <c r="J1368" s="23">
        <v>18</v>
      </c>
      <c r="L1368" s="23" t="s">
        <v>2786</v>
      </c>
      <c r="M1368" s="41">
        <f>$Q$1364</f>
        <v>606.02919440000005</v>
      </c>
      <c r="N1368" s="38">
        <v>17</v>
      </c>
      <c r="O1368" s="38">
        <v>0</v>
      </c>
      <c r="P1368" s="38">
        <v>17</v>
      </c>
      <c r="Q1368" s="41">
        <f>(M1368+N1368*$N$2+(O1368*$O$2)+P1368*$P$2)</f>
        <v>652.80741780000005</v>
      </c>
      <c r="R1368" s="41">
        <v>654.26900000000001</v>
      </c>
      <c r="T1368" s="10">
        <f t="shared" si="148"/>
        <v>-0.22339163249366126</v>
      </c>
      <c r="V1368" s="46">
        <v>507000</v>
      </c>
    </row>
    <row r="1369" spans="1:22" x14ac:dyDescent="0.25">
      <c r="A1369" s="23">
        <v>36</v>
      </c>
      <c r="C1369">
        <v>77</v>
      </c>
      <c r="D1369" t="s">
        <v>2712</v>
      </c>
      <c r="E1369" t="s">
        <v>2713</v>
      </c>
      <c r="F1369">
        <v>4</v>
      </c>
      <c r="G1369">
        <v>3</v>
      </c>
      <c r="H1369" t="s">
        <v>2796</v>
      </c>
      <c r="I1369" t="s">
        <v>2797</v>
      </c>
      <c r="J1369" s="23">
        <v>18</v>
      </c>
      <c r="L1369" s="23" t="s">
        <v>2786</v>
      </c>
      <c r="M1369" s="41">
        <f>$Q$1364</f>
        <v>606.02919440000005</v>
      </c>
      <c r="N1369" s="23">
        <v>20</v>
      </c>
      <c r="O1369" s="23">
        <v>0</v>
      </c>
      <c r="P1369" s="23">
        <v>20</v>
      </c>
      <c r="Q1369" s="41">
        <f>(M1369+N1369*$N$2+(O1369*$O$2)+P1369*$P$2)</f>
        <v>661.06239840000001</v>
      </c>
      <c r="R1369" s="41">
        <v>663.49599999999998</v>
      </c>
      <c r="T1369" s="10">
        <f t="shared" si="148"/>
        <v>-0.36678466788043551</v>
      </c>
      <c r="V1369" s="23">
        <v>2680</v>
      </c>
    </row>
    <row r="1370" spans="1:22" s="6" customFormat="1" x14ac:dyDescent="0.25">
      <c r="A1370" s="32">
        <v>36</v>
      </c>
      <c r="B1370" s="6" t="s">
        <v>19</v>
      </c>
      <c r="C1370" s="6">
        <v>78</v>
      </c>
      <c r="D1370" s="6" t="s">
        <v>2712</v>
      </c>
      <c r="E1370" s="6" t="s">
        <v>2713</v>
      </c>
      <c r="F1370" s="6">
        <v>4</v>
      </c>
      <c r="G1370" s="6">
        <v>3</v>
      </c>
      <c r="H1370" s="6" t="s">
        <v>2798</v>
      </c>
      <c r="I1370" s="6" t="s">
        <v>2799</v>
      </c>
      <c r="J1370" s="32">
        <v>18</v>
      </c>
      <c r="K1370" s="6" t="s">
        <v>19</v>
      </c>
      <c r="L1370" s="32" t="s">
        <v>2786</v>
      </c>
      <c r="M1370" s="43">
        <f>$Q$1364</f>
        <v>606.02919440000005</v>
      </c>
      <c r="N1370" s="32">
        <v>24</v>
      </c>
      <c r="O1370" s="32">
        <v>0</v>
      </c>
      <c r="P1370" s="32">
        <v>24</v>
      </c>
      <c r="Q1370" s="43">
        <f>(M1370+N1370*$N$2+(O1370*$O$2)+P1370*$P$2)</f>
        <v>672.06903920000002</v>
      </c>
      <c r="R1370" s="43">
        <v>675.577</v>
      </c>
      <c r="T1370" s="15">
        <f t="shared" si="148"/>
        <v>-0.51925403025857575</v>
      </c>
      <c r="U1370" s="32"/>
      <c r="V1370" s="32" t="s">
        <v>25</v>
      </c>
    </row>
    <row r="1371" spans="1:22" x14ac:dyDescent="0.25">
      <c r="A1371" s="23">
        <v>36</v>
      </c>
      <c r="C1371">
        <v>79</v>
      </c>
      <c r="D1371" t="s">
        <v>2712</v>
      </c>
      <c r="E1371" t="s">
        <v>2713</v>
      </c>
      <c r="F1371">
        <v>4</v>
      </c>
      <c r="G1371">
        <v>3</v>
      </c>
      <c r="H1371" t="s">
        <v>2800</v>
      </c>
      <c r="I1371" t="s">
        <v>2801</v>
      </c>
      <c r="J1371" s="23">
        <v>18</v>
      </c>
      <c r="L1371" s="23" t="s">
        <v>2786</v>
      </c>
      <c r="M1371" s="41">
        <f>$Q$1364</f>
        <v>606.02919440000005</v>
      </c>
      <c r="N1371" s="38">
        <v>28</v>
      </c>
      <c r="O1371" s="38">
        <v>0</v>
      </c>
      <c r="P1371" s="38">
        <f>N1371</f>
        <v>28</v>
      </c>
      <c r="Q1371" s="41">
        <f>(M1371+N1371*$N$2+(O1371*$O$2)+P1371*$P$2)</f>
        <v>683.07568000000003</v>
      </c>
      <c r="R1371" s="41">
        <v>683.91200000000003</v>
      </c>
      <c r="T1371" s="10">
        <f t="shared" si="148"/>
        <v>-0.12228473838739495</v>
      </c>
      <c r="V1371" s="23">
        <v>129600</v>
      </c>
    </row>
    <row r="1372" spans="1:22" x14ac:dyDescent="0.25">
      <c r="A1372" s="23">
        <v>36</v>
      </c>
      <c r="B1372" t="s">
        <v>19</v>
      </c>
      <c r="C1372">
        <v>80</v>
      </c>
      <c r="D1372" t="s">
        <v>2712</v>
      </c>
      <c r="E1372" t="s">
        <v>2713</v>
      </c>
      <c r="F1372">
        <v>4</v>
      </c>
      <c r="G1372">
        <v>3</v>
      </c>
      <c r="H1372" t="s">
        <v>2802</v>
      </c>
      <c r="I1372" t="s">
        <v>2803</v>
      </c>
      <c r="J1372" s="23">
        <v>18</v>
      </c>
      <c r="K1372" t="s">
        <v>19</v>
      </c>
      <c r="L1372" s="23" t="s">
        <v>2786</v>
      </c>
      <c r="M1372" s="41">
        <f>$Q$1364</f>
        <v>606.02919440000005</v>
      </c>
      <c r="N1372" s="38">
        <v>32</v>
      </c>
      <c r="O1372" s="38">
        <v>0</v>
      </c>
      <c r="P1372" s="38">
        <f t="shared" ref="P1372:P1373" si="149">N1372</f>
        <v>32</v>
      </c>
      <c r="Q1372" s="41">
        <f>(M1372+N1372*$N$2+(O1372*$O$2)+P1372*$P$2)</f>
        <v>694.08232080000005</v>
      </c>
      <c r="R1372" s="41">
        <v>695.43399999999997</v>
      </c>
      <c r="T1372" s="10">
        <f t="shared" si="148"/>
        <v>-0.19436484267377227</v>
      </c>
      <c r="V1372" s="23" t="s">
        <v>25</v>
      </c>
    </row>
    <row r="1373" spans="1:22" x14ac:dyDescent="0.25">
      <c r="A1373" s="23">
        <v>36</v>
      </c>
      <c r="C1373">
        <v>81</v>
      </c>
      <c r="D1373" t="s">
        <v>2712</v>
      </c>
      <c r="E1373" t="s">
        <v>2713</v>
      </c>
      <c r="F1373">
        <v>4</v>
      </c>
      <c r="G1373">
        <v>3</v>
      </c>
      <c r="H1373" t="s">
        <v>2804</v>
      </c>
      <c r="I1373" t="s">
        <v>2805</v>
      </c>
      <c r="J1373" s="23">
        <v>18</v>
      </c>
      <c r="L1373" s="23" t="s">
        <v>2786</v>
      </c>
      <c r="M1373" s="41">
        <f>$Q$1364</f>
        <v>606.02919440000005</v>
      </c>
      <c r="N1373" s="23">
        <v>35</v>
      </c>
      <c r="O1373" s="23">
        <v>0</v>
      </c>
      <c r="P1373" s="38">
        <f t="shared" si="149"/>
        <v>35</v>
      </c>
      <c r="Q1373" s="41">
        <f>(M1373+N1373*$N$2+(O1373*$O$2)+P1373*$P$2)</f>
        <v>702.33730140000011</v>
      </c>
      <c r="R1373" s="41">
        <v>703.30799999999999</v>
      </c>
      <c r="T1373" s="10">
        <f t="shared" si="148"/>
        <v>-0.13801899025745162</v>
      </c>
      <c r="V1373" s="46">
        <v>7190000000000</v>
      </c>
    </row>
    <row r="1374" spans="1:22" x14ac:dyDescent="0.25">
      <c r="A1374" s="23">
        <v>36</v>
      </c>
      <c r="B1374" t="s">
        <v>19</v>
      </c>
      <c r="C1374">
        <v>82</v>
      </c>
      <c r="D1374" t="s">
        <v>2712</v>
      </c>
      <c r="E1374" t="s">
        <v>2713</v>
      </c>
      <c r="F1374">
        <v>4</v>
      </c>
      <c r="G1374">
        <v>3</v>
      </c>
      <c r="H1374" t="s">
        <v>2806</v>
      </c>
      <c r="I1374" t="s">
        <v>2807</v>
      </c>
      <c r="J1374" s="23">
        <v>18</v>
      </c>
      <c r="K1374" t="s">
        <v>19</v>
      </c>
      <c r="L1374" s="23" t="s">
        <v>2786</v>
      </c>
      <c r="M1374" s="41">
        <f>$Q$1364</f>
        <v>606.02919440000005</v>
      </c>
      <c r="N1374" s="23">
        <v>39</v>
      </c>
      <c r="O1374" s="23">
        <v>0</v>
      </c>
      <c r="P1374" s="38">
        <v>38</v>
      </c>
      <c r="Q1374" s="41">
        <f>(M1374+N1374*$N$2+(O1374*$O$2)+P1374*$P$2)</f>
        <v>712.67034639999997</v>
      </c>
      <c r="R1374" s="41">
        <v>714.274</v>
      </c>
      <c r="T1374" s="10">
        <f t="shared" si="148"/>
        <v>-0.22451518604905538</v>
      </c>
      <c r="V1374" s="23" t="s">
        <v>25</v>
      </c>
    </row>
    <row r="1375" spans="1:22" x14ac:dyDescent="0.25">
      <c r="A1375" s="23">
        <v>36</v>
      </c>
      <c r="B1375" t="s">
        <v>19</v>
      </c>
      <c r="C1375">
        <v>83</v>
      </c>
      <c r="D1375" t="s">
        <v>2712</v>
      </c>
      <c r="E1375" t="s">
        <v>2713</v>
      </c>
      <c r="F1375">
        <v>4</v>
      </c>
      <c r="G1375">
        <v>3</v>
      </c>
      <c r="H1375" t="s">
        <v>2808</v>
      </c>
      <c r="I1375" t="s">
        <v>2809</v>
      </c>
      <c r="J1375" s="23">
        <v>18</v>
      </c>
      <c r="K1375" t="s">
        <v>19</v>
      </c>
      <c r="L1375" s="23" t="s">
        <v>2786</v>
      </c>
      <c r="M1375" s="41">
        <f>$Q$1364</f>
        <v>606.02919440000005</v>
      </c>
      <c r="N1375" s="23">
        <v>41</v>
      </c>
      <c r="O1375" s="23">
        <v>0</v>
      </c>
      <c r="P1375" s="38">
        <v>42</v>
      </c>
      <c r="Q1375" s="41">
        <f>(M1375+N1375*$N$2+(O1375*$O$2)+P1375*$P$2)</f>
        <v>719.52085840000007</v>
      </c>
      <c r="R1375" s="41">
        <v>721.745</v>
      </c>
      <c r="T1375" s="10">
        <f t="shared" si="148"/>
        <v>-0.30816169145611527</v>
      </c>
      <c r="V1375" s="23" t="s">
        <v>25</v>
      </c>
    </row>
    <row r="1376" spans="1:22" x14ac:dyDescent="0.25">
      <c r="A1376" s="23">
        <v>36</v>
      </c>
      <c r="B1376" t="s">
        <v>19</v>
      </c>
      <c r="C1376">
        <v>84</v>
      </c>
      <c r="D1376" t="s">
        <v>2712</v>
      </c>
      <c r="E1376" t="s">
        <v>2713</v>
      </c>
      <c r="F1376">
        <v>4</v>
      </c>
      <c r="G1376">
        <v>3</v>
      </c>
      <c r="H1376" t="s">
        <v>2810</v>
      </c>
      <c r="I1376" t="s">
        <v>2811</v>
      </c>
      <c r="J1376" s="23">
        <v>18</v>
      </c>
      <c r="K1376" t="s">
        <v>19</v>
      </c>
      <c r="L1376" s="23" t="s">
        <v>2786</v>
      </c>
      <c r="M1376" s="41">
        <f>$Q$1364</f>
        <v>606.02919440000005</v>
      </c>
      <c r="N1376" s="23">
        <v>45</v>
      </c>
      <c r="O1376" s="23">
        <v>0</v>
      </c>
      <c r="P1376" s="38">
        <v>46</v>
      </c>
      <c r="Q1376" s="41">
        <f>(M1376+N1376*$N$2+(O1376*$O$2)+P1376*$P$2)</f>
        <v>730.52749919999997</v>
      </c>
      <c r="R1376" s="41">
        <v>732.26599999999996</v>
      </c>
      <c r="T1376" s="10">
        <f t="shared" si="148"/>
        <v>-0.23741383595578619</v>
      </c>
      <c r="V1376" s="23" t="s">
        <v>25</v>
      </c>
    </row>
    <row r="1377" spans="1:22" x14ac:dyDescent="0.25">
      <c r="A1377" s="23">
        <v>36</v>
      </c>
      <c r="C1377">
        <v>85</v>
      </c>
      <c r="D1377" t="s">
        <v>2712</v>
      </c>
      <c r="E1377" t="s">
        <v>2713</v>
      </c>
      <c r="F1377">
        <v>4</v>
      </c>
      <c r="G1377">
        <v>3</v>
      </c>
      <c r="H1377" t="s">
        <v>2812</v>
      </c>
      <c r="I1377" t="s">
        <v>2813</v>
      </c>
      <c r="J1377" s="23">
        <v>18</v>
      </c>
      <c r="L1377" s="23" t="s">
        <v>2786</v>
      </c>
      <c r="M1377" s="41">
        <f>$Q$1364</f>
        <v>606.02919440000005</v>
      </c>
      <c r="N1377" s="38">
        <v>48</v>
      </c>
      <c r="O1377" s="38">
        <v>0</v>
      </c>
      <c r="P1377" s="38">
        <f>N1377+1</f>
        <v>49</v>
      </c>
      <c r="Q1377" s="41">
        <f>(M1377+N1377*$N$2+(O1377*$O$2)+P1377*$P$2)</f>
        <v>738.78247980000003</v>
      </c>
      <c r="R1377" s="41">
        <v>739.37800000000004</v>
      </c>
      <c r="T1377" s="10">
        <f t="shared" si="148"/>
        <v>-8.0543402697944744E-2</v>
      </c>
      <c r="V1377" s="46">
        <v>339000000</v>
      </c>
    </row>
    <row r="1378" spans="1:22" x14ac:dyDescent="0.25">
      <c r="A1378" s="23">
        <v>36</v>
      </c>
      <c r="B1378" t="s">
        <v>19</v>
      </c>
      <c r="C1378">
        <v>86</v>
      </c>
      <c r="D1378" t="s">
        <v>2712</v>
      </c>
      <c r="E1378" t="s">
        <v>2713</v>
      </c>
      <c r="F1378">
        <v>4</v>
      </c>
      <c r="G1378">
        <v>3</v>
      </c>
      <c r="H1378" t="s">
        <v>2814</v>
      </c>
      <c r="I1378" t="s">
        <v>2815</v>
      </c>
      <c r="J1378" s="23">
        <v>18</v>
      </c>
      <c r="K1378" t="s">
        <v>19</v>
      </c>
      <c r="L1378" s="23" t="s">
        <v>2786</v>
      </c>
      <c r="M1378" s="41">
        <f>$Q$1364</f>
        <v>606.02919440000005</v>
      </c>
      <c r="N1378" s="23">
        <v>51</v>
      </c>
      <c r="O1378" s="23">
        <v>0</v>
      </c>
      <c r="P1378" s="38">
        <f t="shared" ref="P1378" si="150">N1378+1</f>
        <v>52</v>
      </c>
      <c r="Q1378" s="41">
        <f>(M1378+N1378*$N$2+(O1378*$O$2)+P1378*$P$2)</f>
        <v>747.0374604000001</v>
      </c>
      <c r="R1378" s="41">
        <v>749.23400000000004</v>
      </c>
      <c r="T1378" s="10">
        <f t="shared" si="148"/>
        <v>-0.29317137236163032</v>
      </c>
      <c r="V1378" s="23" t="s">
        <v>25</v>
      </c>
    </row>
    <row r="1379" spans="1:22" x14ac:dyDescent="0.25">
      <c r="A1379" s="23">
        <v>36</v>
      </c>
      <c r="C1379">
        <v>87</v>
      </c>
      <c r="D1379" t="s">
        <v>2712</v>
      </c>
      <c r="E1379" t="s">
        <v>2713</v>
      </c>
      <c r="F1379">
        <v>4</v>
      </c>
      <c r="G1379">
        <v>3</v>
      </c>
      <c r="H1379" t="s">
        <v>2816</v>
      </c>
      <c r="I1379" t="s">
        <v>2817</v>
      </c>
      <c r="J1379" s="23">
        <v>18</v>
      </c>
      <c r="L1379" s="23" t="s">
        <v>2786</v>
      </c>
      <c r="M1379" s="41">
        <f>$Q$1364</f>
        <v>606.02919440000005</v>
      </c>
      <c r="N1379" s="23">
        <v>53</v>
      </c>
      <c r="O1379" s="23">
        <v>0</v>
      </c>
      <c r="P1379" s="38">
        <f t="shared" ref="P1379:P1387" si="151">N1379+1</f>
        <v>54</v>
      </c>
      <c r="Q1379" s="41">
        <f>(M1379+N1379*$N$2+(O1379*$O$2)+P1379*$P$2)</f>
        <v>752.54078079999999</v>
      </c>
      <c r="R1379" s="41">
        <v>754.75</v>
      </c>
      <c r="T1379" s="10">
        <f t="shared" si="148"/>
        <v>-0.29270873799271374</v>
      </c>
      <c r="V1379" s="23">
        <v>4560</v>
      </c>
    </row>
    <row r="1380" spans="1:22" x14ac:dyDescent="0.25">
      <c r="A1380" s="23">
        <v>36</v>
      </c>
      <c r="C1380">
        <v>88</v>
      </c>
      <c r="D1380" t="s">
        <v>2712</v>
      </c>
      <c r="E1380" t="s">
        <v>2713</v>
      </c>
      <c r="F1380">
        <v>4</v>
      </c>
      <c r="G1380">
        <v>3</v>
      </c>
      <c r="H1380" t="s">
        <v>2818</v>
      </c>
      <c r="I1380" t="s">
        <v>2819</v>
      </c>
      <c r="J1380" s="23">
        <v>18</v>
      </c>
      <c r="L1380" s="23" t="s">
        <v>2786</v>
      </c>
      <c r="M1380" s="41">
        <f>$Q$1364</f>
        <v>606.02919440000005</v>
      </c>
      <c r="N1380" s="23">
        <v>56</v>
      </c>
      <c r="O1380" s="23">
        <v>0</v>
      </c>
      <c r="P1380" s="38">
        <f t="shared" si="151"/>
        <v>57</v>
      </c>
      <c r="Q1380" s="41">
        <f>(M1380+N1380*$N$2+(O1380*$O$2)+P1380*$P$2)</f>
        <v>760.79576140000006</v>
      </c>
      <c r="R1380" s="41">
        <v>761.803</v>
      </c>
      <c r="T1380" s="10">
        <f t="shared" si="148"/>
        <v>-0.1322177255799645</v>
      </c>
      <c r="V1380" s="23">
        <v>10000</v>
      </c>
    </row>
    <row r="1381" spans="1:22" x14ac:dyDescent="0.25">
      <c r="A1381" s="23">
        <v>36</v>
      </c>
      <c r="C1381">
        <v>89</v>
      </c>
      <c r="D1381" t="s">
        <v>2712</v>
      </c>
      <c r="E1381" t="s">
        <v>2713</v>
      </c>
      <c r="F1381">
        <v>4</v>
      </c>
      <c r="G1381">
        <v>3</v>
      </c>
      <c r="H1381" t="s">
        <v>2820</v>
      </c>
      <c r="I1381" t="s">
        <v>2821</v>
      </c>
      <c r="J1381" s="23">
        <v>18</v>
      </c>
      <c r="L1381" s="23" t="s">
        <v>2786</v>
      </c>
      <c r="M1381" s="41">
        <f>$Q$1364</f>
        <v>606.02919440000005</v>
      </c>
      <c r="N1381" s="23">
        <v>57</v>
      </c>
      <c r="O1381" s="23">
        <v>0</v>
      </c>
      <c r="P1381" s="38">
        <f t="shared" si="151"/>
        <v>58</v>
      </c>
      <c r="Q1381" s="41">
        <f>(M1381+N1381*$N$2+(O1381*$O$2)+P1381*$P$2)</f>
        <v>763.54742160000012</v>
      </c>
      <c r="R1381" s="41">
        <v>766.71900000000005</v>
      </c>
      <c r="T1381" s="10">
        <f t="shared" si="148"/>
        <v>-0.41365590261881208</v>
      </c>
      <c r="V1381" s="23">
        <v>189</v>
      </c>
    </row>
    <row r="1382" spans="1:22" x14ac:dyDescent="0.25">
      <c r="A1382" s="23">
        <v>36</v>
      </c>
      <c r="C1382">
        <v>90</v>
      </c>
      <c r="D1382" t="s">
        <v>2712</v>
      </c>
      <c r="E1382" t="s">
        <v>2713</v>
      </c>
      <c r="F1382">
        <v>4</v>
      </c>
      <c r="G1382">
        <v>3</v>
      </c>
      <c r="H1382" t="s">
        <v>2822</v>
      </c>
      <c r="I1382" t="s">
        <v>2823</v>
      </c>
      <c r="J1382" s="23">
        <v>18</v>
      </c>
      <c r="L1382" s="23" t="s">
        <v>2786</v>
      </c>
      <c r="M1382" s="41">
        <f>$Q$1364</f>
        <v>606.02919440000005</v>
      </c>
      <c r="N1382" s="23">
        <v>60</v>
      </c>
      <c r="O1382" s="23">
        <v>0</v>
      </c>
      <c r="P1382" s="38">
        <f t="shared" si="151"/>
        <v>61</v>
      </c>
      <c r="Q1382" s="41">
        <f>(M1382+N1382*$N$2+(O1382*$O$2)+P1382*$P$2)</f>
        <v>771.80240219999996</v>
      </c>
      <c r="R1382" s="41">
        <v>773.21299999999997</v>
      </c>
      <c r="T1382" s="10">
        <f t="shared" si="148"/>
        <v>-0.18243327517773306</v>
      </c>
      <c r="V1382" s="23">
        <v>32.299999999999997</v>
      </c>
    </row>
    <row r="1383" spans="1:22" x14ac:dyDescent="0.25">
      <c r="A1383" s="23">
        <v>36</v>
      </c>
      <c r="C1383">
        <v>91</v>
      </c>
      <c r="D1383" t="s">
        <v>2712</v>
      </c>
      <c r="E1383" t="s">
        <v>2713</v>
      </c>
      <c r="F1383">
        <v>4</v>
      </c>
      <c r="G1383">
        <v>3</v>
      </c>
      <c r="H1383" t="s">
        <v>2824</v>
      </c>
      <c r="I1383" t="s">
        <v>2825</v>
      </c>
      <c r="J1383" s="23">
        <v>18</v>
      </c>
      <c r="L1383" s="23" t="s">
        <v>2786</v>
      </c>
      <c r="M1383" s="41">
        <f>$Q$1364</f>
        <v>606.02919440000005</v>
      </c>
      <c r="N1383" s="23">
        <v>61</v>
      </c>
      <c r="O1383" s="23">
        <v>0</v>
      </c>
      <c r="P1383" s="38">
        <f t="shared" si="151"/>
        <v>62</v>
      </c>
      <c r="Q1383" s="41">
        <f>(M1383+N1383*$N$2+(O1383*$O$2)+P1383*$P$2)</f>
        <v>774.55406240000002</v>
      </c>
      <c r="R1383" s="41">
        <v>777.29899999999998</v>
      </c>
      <c r="T1383" s="10">
        <f t="shared" si="148"/>
        <v>-0.3531379301915939</v>
      </c>
      <c r="V1383" s="23">
        <v>8.6</v>
      </c>
    </row>
    <row r="1384" spans="1:22" x14ac:dyDescent="0.25">
      <c r="A1384" s="23">
        <v>36</v>
      </c>
      <c r="C1384">
        <v>92</v>
      </c>
      <c r="D1384" t="s">
        <v>2712</v>
      </c>
      <c r="E1384" t="s">
        <v>2713</v>
      </c>
      <c r="F1384">
        <v>4</v>
      </c>
      <c r="G1384">
        <v>3</v>
      </c>
      <c r="H1384" t="s">
        <v>2826</v>
      </c>
      <c r="I1384" t="s">
        <v>2827</v>
      </c>
      <c r="J1384" s="23">
        <v>18</v>
      </c>
      <c r="L1384" s="23" t="s">
        <v>2786</v>
      </c>
      <c r="M1384" s="41">
        <f>$Q$1364</f>
        <v>606.02919440000005</v>
      </c>
      <c r="N1384" s="23">
        <v>63</v>
      </c>
      <c r="O1384" s="23">
        <v>0</v>
      </c>
      <c r="P1384" s="38">
        <f t="shared" si="151"/>
        <v>64</v>
      </c>
      <c r="Q1384" s="41">
        <f>(M1384+N1384*$N$2+(O1384*$O$2)+P1384*$P$2)</f>
        <v>780.05738280000003</v>
      </c>
      <c r="R1384" s="41">
        <v>783.16600000000005</v>
      </c>
      <c r="T1384" s="10">
        <f t="shared" si="148"/>
        <v>-0.39692953984213125</v>
      </c>
      <c r="V1384" s="23">
        <v>1.84</v>
      </c>
    </row>
    <row r="1385" spans="1:22" x14ac:dyDescent="0.25">
      <c r="A1385" s="23">
        <v>36</v>
      </c>
      <c r="C1385">
        <v>93</v>
      </c>
      <c r="D1385" t="s">
        <v>2712</v>
      </c>
      <c r="E1385" t="s">
        <v>2713</v>
      </c>
      <c r="F1385">
        <v>4</v>
      </c>
      <c r="G1385">
        <v>3</v>
      </c>
      <c r="H1385" t="s">
        <v>2828</v>
      </c>
      <c r="I1385" t="s">
        <v>2829</v>
      </c>
      <c r="J1385" s="23">
        <v>18</v>
      </c>
      <c r="L1385" s="23" t="s">
        <v>2786</v>
      </c>
      <c r="M1385" s="41">
        <f>$Q$1364</f>
        <v>606.02919440000005</v>
      </c>
      <c r="N1385" s="23">
        <v>65</v>
      </c>
      <c r="O1385" s="23">
        <v>0</v>
      </c>
      <c r="P1385" s="38">
        <f t="shared" si="151"/>
        <v>66</v>
      </c>
      <c r="Q1385" s="41">
        <f>(M1385+N1385*$N$2+(O1385*$O$2)+P1385*$P$2)</f>
        <v>785.56070320000015</v>
      </c>
      <c r="R1385" s="41">
        <v>786.60400000000004</v>
      </c>
      <c r="T1385" s="10">
        <f t="shared" si="148"/>
        <v>-0.13263304025912576</v>
      </c>
      <c r="V1385" s="23">
        <v>-4.92</v>
      </c>
    </row>
    <row r="1386" spans="1:22" x14ac:dyDescent="0.25">
      <c r="A1386" s="23">
        <v>36</v>
      </c>
      <c r="C1386">
        <v>94</v>
      </c>
      <c r="D1386" t="s">
        <v>2712</v>
      </c>
      <c r="E1386" t="s">
        <v>2713</v>
      </c>
      <c r="F1386">
        <v>4</v>
      </c>
      <c r="G1386">
        <v>3</v>
      </c>
      <c r="H1386" t="s">
        <v>2830</v>
      </c>
      <c r="I1386" t="s">
        <v>2831</v>
      </c>
      <c r="J1386" s="23">
        <v>18</v>
      </c>
      <c r="L1386" s="23" t="s">
        <v>2786</v>
      </c>
      <c r="M1386" s="41">
        <f>$Q$1364</f>
        <v>606.02919440000005</v>
      </c>
      <c r="N1386" s="23">
        <v>67</v>
      </c>
      <c r="O1386" s="23">
        <v>0</v>
      </c>
      <c r="P1386" s="38">
        <f t="shared" si="151"/>
        <v>68</v>
      </c>
      <c r="Q1386" s="41">
        <f>(M1386+N1386*$N$2+(O1386*$O$2)+P1386*$P$2)</f>
        <v>791.06402360000004</v>
      </c>
      <c r="R1386" s="41">
        <v>791.68100000000004</v>
      </c>
      <c r="T1386" s="10">
        <f t="shared" si="148"/>
        <v>-7.7932450065114428E-2</v>
      </c>
      <c r="V1386" s="23">
        <v>-11.68</v>
      </c>
    </row>
    <row r="1387" spans="1:22" x14ac:dyDescent="0.25">
      <c r="A1387" s="23">
        <v>36</v>
      </c>
      <c r="C1387">
        <v>95</v>
      </c>
      <c r="D1387" t="s">
        <v>2712</v>
      </c>
      <c r="E1387" t="s">
        <v>2713</v>
      </c>
      <c r="F1387">
        <v>4</v>
      </c>
      <c r="G1387">
        <v>3</v>
      </c>
      <c r="H1387" t="s">
        <v>2832</v>
      </c>
      <c r="I1387" t="s">
        <v>2995</v>
      </c>
      <c r="J1387" s="23">
        <v>18</v>
      </c>
      <c r="L1387" s="23" t="s">
        <v>2786</v>
      </c>
      <c r="M1387" s="41">
        <f>$Q$1364</f>
        <v>606.02919440000005</v>
      </c>
      <c r="N1387" s="23">
        <v>68</v>
      </c>
      <c r="O1387" s="23">
        <v>0</v>
      </c>
      <c r="P1387" s="38">
        <f t="shared" si="151"/>
        <v>69</v>
      </c>
      <c r="Q1387" s="41">
        <f>(M1387+N1387*$N$2+(O1387*$O$2)+P1387*$P$2)</f>
        <v>793.81568379999999</v>
      </c>
      <c r="R1387" s="41">
        <v>794.18600000000004</v>
      </c>
      <c r="T1387" s="10">
        <f t="shared" si="148"/>
        <v>-4.6628396874289837E-2</v>
      </c>
    </row>
    <row r="1388" spans="1:22" x14ac:dyDescent="0.25">
      <c r="A1388" s="23">
        <v>36</v>
      </c>
      <c r="C1388">
        <v>96</v>
      </c>
      <c r="D1388" t="s">
        <v>2712</v>
      </c>
      <c r="E1388" t="s">
        <v>2713</v>
      </c>
      <c r="F1388">
        <v>4</v>
      </c>
      <c r="G1388">
        <v>3</v>
      </c>
      <c r="H1388" t="s">
        <v>2833</v>
      </c>
      <c r="I1388" t="s">
        <v>2996</v>
      </c>
      <c r="J1388" s="23">
        <v>18</v>
      </c>
      <c r="L1388" s="23" t="s">
        <v>2786</v>
      </c>
      <c r="M1388" s="41">
        <f>$Q$1364</f>
        <v>606.02919440000005</v>
      </c>
      <c r="N1388" s="23">
        <v>69</v>
      </c>
      <c r="O1388" s="23">
        <v>0</v>
      </c>
      <c r="P1388" s="38">
        <f t="shared" ref="P1388" si="152">N1388+1</f>
        <v>70</v>
      </c>
      <c r="Q1388" s="41">
        <f>(M1388+N1388*$N$2+(O1388*$O$2)+P1388*$P$2)</f>
        <v>796.56734400000005</v>
      </c>
      <c r="R1388" s="41">
        <v>798.12400000000002</v>
      </c>
      <c r="T1388" s="10">
        <f t="shared" si="148"/>
        <v>-0.19503936731635377</v>
      </c>
    </row>
    <row r="1389" spans="1:22" x14ac:dyDescent="0.25">
      <c r="A1389" s="23">
        <v>36</v>
      </c>
      <c r="C1389">
        <v>96</v>
      </c>
      <c r="D1389" t="s">
        <v>2712</v>
      </c>
      <c r="E1389" t="s">
        <v>2713</v>
      </c>
      <c r="F1389">
        <v>4</v>
      </c>
      <c r="G1389">
        <v>3</v>
      </c>
      <c r="H1389" t="s">
        <v>2997</v>
      </c>
      <c r="I1389" t="s">
        <v>2998</v>
      </c>
      <c r="J1389" s="23">
        <v>18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EOTU_Nucleus_byElement_Z1_Z10_v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 KING</cp:lastModifiedBy>
  <dcterms:created xsi:type="dcterms:W3CDTF">2026-03-30T18:20:57Z</dcterms:created>
  <dcterms:modified xsi:type="dcterms:W3CDTF">2026-04-28T11:05:20Z</dcterms:modified>
</cp:coreProperties>
</file>